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25" activeTab="2"/>
  </bookViews>
  <sheets>
    <sheet name="DULCE Y SALADO SA" sheetId="2" r:id="rId1"/>
    <sheet name="EE. SIT. PATRIMONIAL" sheetId="5" r:id="rId2"/>
    <sheet name="EST. RESULTADO" sheetId="6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" l="1"/>
  <c r="J8" i="5" s="1"/>
  <c r="E26" i="2"/>
  <c r="G26" i="2" s="1"/>
  <c r="I20" i="2"/>
  <c r="F23" i="2"/>
  <c r="E20" i="2"/>
  <c r="F19" i="2"/>
  <c r="H19" i="2" s="1"/>
  <c r="I27" i="5" s="1"/>
  <c r="F16" i="2"/>
  <c r="F14" i="2"/>
  <c r="F11" i="2"/>
  <c r="F27" i="2" s="1"/>
  <c r="E9" i="2"/>
  <c r="E10" i="2"/>
  <c r="E8" i="2"/>
  <c r="D27" i="2"/>
  <c r="C27" i="2"/>
  <c r="J23" i="2" l="1"/>
  <c r="G8" i="2" l="1"/>
  <c r="B11" i="6"/>
  <c r="J27" i="2"/>
  <c r="I27" i="2"/>
  <c r="E18" i="2"/>
  <c r="G18" i="2" s="1"/>
  <c r="D29" i="2"/>
  <c r="J29" i="2" l="1"/>
  <c r="E10" i="5"/>
  <c r="B20" i="6"/>
  <c r="A20" i="6"/>
  <c r="B19" i="6"/>
  <c r="A19" i="6"/>
  <c r="B18" i="6"/>
  <c r="A18" i="6"/>
  <c r="B7" i="6"/>
  <c r="B6" i="6"/>
  <c r="B8" i="6" s="1"/>
  <c r="E19" i="5"/>
  <c r="J6" i="5"/>
  <c r="E6" i="5"/>
  <c r="H14" i="2"/>
  <c r="G13" i="2"/>
  <c r="E18" i="5" s="1"/>
  <c r="E12" i="2"/>
  <c r="G12" i="2" s="1"/>
  <c r="E17" i="5" s="1"/>
  <c r="H11" i="2"/>
  <c r="G10" i="2"/>
  <c r="E9" i="5" s="1"/>
  <c r="J16" i="5"/>
  <c r="H27" i="2" l="1"/>
  <c r="G30" i="2" s="1"/>
  <c r="L10" i="2"/>
  <c r="J7" i="5"/>
  <c r="J14" i="5" s="1"/>
  <c r="J20" i="5" s="1"/>
  <c r="B22" i="6"/>
  <c r="B24" i="6" s="1"/>
  <c r="E7" i="5"/>
  <c r="E27" i="2"/>
  <c r="G9" i="2"/>
  <c r="E20" i="5"/>
  <c r="L24" i="2" l="1"/>
  <c r="E29" i="2"/>
  <c r="L9" i="2"/>
  <c r="L11" i="2" s="1"/>
  <c r="E14" i="5"/>
  <c r="E22" i="5" s="1"/>
  <c r="J21" i="5" s="1"/>
  <c r="G27" i="2"/>
  <c r="G29" i="2" l="1"/>
  <c r="H29" i="2"/>
  <c r="I29" i="5"/>
  <c r="I30" i="5" s="1"/>
  <c r="J22" i="5"/>
</calcChain>
</file>

<file path=xl/sharedStrings.xml><?xml version="1.0" encoding="utf-8"?>
<sst xmlns="http://schemas.openxmlformats.org/spreadsheetml/2006/main" count="94" uniqueCount="86">
  <si>
    <t>Balance de comprobación de sumas y saldos</t>
  </si>
  <si>
    <t>Empresa</t>
  </si>
  <si>
    <t>Ejercicio</t>
  </si>
  <si>
    <t>ORDEN</t>
  </si>
  <si>
    <t>CUENTA</t>
  </si>
  <si>
    <t>SUMAS</t>
  </si>
  <si>
    <t>SALDOS</t>
  </si>
  <si>
    <t>CUENTAS  PATRIMONIALES</t>
  </si>
  <si>
    <t>CUENTAS RESULTADOS</t>
  </si>
  <si>
    <t>DEBE</t>
  </si>
  <si>
    <t>HABER</t>
  </si>
  <si>
    <t>Caja</t>
  </si>
  <si>
    <t>Mercaderias</t>
  </si>
  <si>
    <t>Inmueble</t>
  </si>
  <si>
    <t>Muebles y Utiles</t>
  </si>
  <si>
    <t>Proveedores</t>
  </si>
  <si>
    <t>Sueldos Pagar</t>
  </si>
  <si>
    <t>Costo ventas (CMV)</t>
  </si>
  <si>
    <t>Capital</t>
  </si>
  <si>
    <t>Val. A depositar</t>
  </si>
  <si>
    <t>Descuento obternido</t>
  </si>
  <si>
    <t>Ventas</t>
  </si>
  <si>
    <t>TOTAL</t>
  </si>
  <si>
    <t>Denominación de la entidad: XXX</t>
  </si>
  <si>
    <t>ESTADO DE SITUACION PATRIMONIAL AL .. / .. / ....  </t>
  </si>
  <si>
    <t>Actual</t>
  </si>
  <si>
    <t> ACTIVO</t>
  </si>
  <si>
    <t>$</t>
  </si>
  <si>
    <t> PASIVO</t>
  </si>
  <si>
    <t>Activo Corriente</t>
  </si>
  <si>
    <t>Pasivo Corriente</t>
  </si>
  <si>
    <t>CAJA</t>
  </si>
  <si>
    <t>PROVEEDORES</t>
  </si>
  <si>
    <t>DOC. A COBRAR</t>
  </si>
  <si>
    <t>SUELDO A PAGAR</t>
  </si>
  <si>
    <t>MERCADERÍA</t>
  </si>
  <si>
    <t>OBLIG. A PAGAR</t>
  </si>
  <si>
    <t>DOC. A PAGAR</t>
  </si>
  <si>
    <t>ANTICIPO CLIENTES</t>
  </si>
  <si>
    <t>Total del Activo Corriente</t>
  </si>
  <si>
    <t>Total del Pasivo Corriente</t>
  </si>
  <si>
    <t>Activo No Corriente</t>
  </si>
  <si>
    <t>Pasivo No Corriente</t>
  </si>
  <si>
    <t>M. Y UTILES</t>
  </si>
  <si>
    <t>Total del Pasivo no corriente</t>
  </si>
  <si>
    <t>Total del Activo No Corriente</t>
  </si>
  <si>
    <t xml:space="preserve">Total del Pasivo </t>
  </si>
  <si>
    <t xml:space="preserve"> PATRIMONIO NETO </t>
  </si>
  <si>
    <t>POR DIFERENCIA</t>
  </si>
  <si>
    <t> TOTAL  DEL  ACTIVO</t>
  </si>
  <si>
    <t> TOTAL DEL PASIVO Y PATRIM. NETO</t>
  </si>
  <si>
    <t>P. NETO FINAL - P. NETO INICIAL</t>
  </si>
  <si>
    <t>DENOMINACION DE LA ENTIDAD : XXX SRL</t>
  </si>
  <si>
    <t>ESTADO DE RESULTADOS</t>
  </si>
  <si>
    <t>AL XX/YY/ZZ</t>
  </si>
  <si>
    <t>DESCRIPCIÓN</t>
  </si>
  <si>
    <t>IMPORTE</t>
  </si>
  <si>
    <t>INGRESOS y COSTO</t>
  </si>
  <si>
    <t>Ventas Netas</t>
  </si>
  <si>
    <t>CMV</t>
  </si>
  <si>
    <t>UTILIDAD BRUTA</t>
  </si>
  <si>
    <t>OTROS INGRESOS   OPERATIVOS Y NO OPERATIVOS</t>
  </si>
  <si>
    <t xml:space="preserve">$ </t>
  </si>
  <si>
    <t>OTROS GASTOS OPERATIVOS Y NO OPERATIVOS</t>
  </si>
  <si>
    <t>TOTAL INGRESOS / GASTOS  OPERATIVOS Y NO OPERATIVOS</t>
  </si>
  <si>
    <t>UTILIDAD NETA</t>
  </si>
  <si>
    <t>Banco Santander Rio</t>
  </si>
  <si>
    <t>Iva a pagar</t>
  </si>
  <si>
    <t xml:space="preserve">INMUEBLES </t>
  </si>
  <si>
    <t xml:space="preserve">PN INICIO </t>
  </si>
  <si>
    <t xml:space="preserve">RESULTADO POSITVO </t>
  </si>
  <si>
    <t xml:space="preserve">PN FINAL </t>
  </si>
  <si>
    <t>CONTROL</t>
  </si>
  <si>
    <t>CIERRE BALANCE 31/12/2024</t>
  </si>
  <si>
    <t>Instalaciones</t>
  </si>
  <si>
    <t>Seguros Pagados</t>
  </si>
  <si>
    <t>Comisiones Bancarias</t>
  </si>
  <si>
    <t>Intereses Punitorios Pagados</t>
  </si>
  <si>
    <t>Ds. Morosos</t>
  </si>
  <si>
    <t xml:space="preserve">Deudas Sociales   a Pagar </t>
  </si>
  <si>
    <t xml:space="preserve">INSTALACIONES </t>
  </si>
  <si>
    <t>BANCO SANTANDER RIO</t>
  </si>
  <si>
    <t>DS. MOROSOS</t>
  </si>
  <si>
    <t>IVA  A PAGAR</t>
  </si>
  <si>
    <t>DESCUENTO OBTENIDO</t>
  </si>
  <si>
    <t>DULCE Y SALADO 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</si>
</sst>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\ * #,##0.00_-;\-&quot;$&quot;\ * #,##0.00_-;_-&quot;$&quot;\ * &quot;-&quot;??_-;_-@_-"/>
    <numFmt numFmtId="164" formatCode="_-[$$-409]* #,##0.00_ ;_-[$$-409]* \-#,##0.00\ ;_-[$$-409]* &quot;-&quot;??_ ;_-@_ "/>
    <numFmt numFmtId="165" formatCode="&quot;$&quot;\ #,##0.00"/>
  </numFmts>
  <fonts count="16" x14ac:knownFonts="1">
    <font>
      <sz val="11"/>
      <color theme="1"/>
      <name val="Calibri"/>
      <family val="2"/>
      <scheme val="minor"/>
    </font>
    <font>
      <b/>
      <sz val="12"/>
      <color rgb="FF000000"/>
      <name val="Consolas"/>
      <family val="3"/>
    </font>
    <font>
      <sz val="8"/>
      <color rgb="FFFFFFFF"/>
      <name val="Consolas"/>
      <family val="3"/>
    </font>
    <font>
      <sz val="8"/>
      <color rgb="FF000000"/>
      <name val="Consolas"/>
      <family val="3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D9D9D9"/>
      </patternFill>
    </fill>
    <fill>
      <patternFill patternType="solid">
        <fgColor theme="9"/>
        <bgColor rgb="FFD9D9D9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CCCCCC"/>
      </bottom>
      <diagonal/>
    </border>
    <border>
      <left/>
      <right style="medium">
        <color indexed="64"/>
      </right>
      <top style="medium">
        <color rgb="FF000000"/>
      </top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indexed="64"/>
      </right>
      <top/>
      <bottom style="medium">
        <color rgb="FFCCCCCC"/>
      </bottom>
      <diagonal/>
    </border>
    <border>
      <left style="medium">
        <color indexed="64"/>
      </left>
      <right style="medium">
        <color rgb="FF000000"/>
      </right>
      <top/>
      <bottom style="medium">
        <color rgb="FFCCCCCC"/>
      </bottom>
      <diagonal/>
    </border>
    <border>
      <left style="medium">
        <color indexed="64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rgb="FFCCCCCC"/>
      </right>
      <top/>
      <bottom/>
      <diagonal/>
    </border>
  </borders>
  <cellStyleXfs count="4">
    <xf numFmtId="0" fontId="0" fillId="0" borderId="0"/>
    <xf numFmtId="0" fontId="6" fillId="0" borderId="0"/>
    <xf numFmtId="0" fontId="12" fillId="0" borderId="0"/>
    <xf numFmtId="44" fontId="5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left" vertical="center"/>
    </xf>
    <xf numFmtId="0" fontId="6" fillId="0" borderId="0" xfId="1" applyFont="1" applyAlignment="1"/>
    <xf numFmtId="0" fontId="8" fillId="0" borderId="16" xfId="1" applyFont="1" applyBorder="1"/>
    <xf numFmtId="0" fontId="8" fillId="0" borderId="0" xfId="1" applyFont="1"/>
    <xf numFmtId="0" fontId="8" fillId="0" borderId="17" xfId="1" applyFont="1" applyBorder="1" applyAlignment="1">
      <alignment horizontal="center"/>
    </xf>
    <xf numFmtId="164" fontId="8" fillId="0" borderId="20" xfId="1" applyNumberFormat="1" applyFont="1" applyBorder="1" applyAlignment="1">
      <alignment horizontal="center" vertical="center"/>
    </xf>
    <xf numFmtId="164" fontId="8" fillId="0" borderId="23" xfId="1" applyNumberFormat="1" applyFont="1" applyBorder="1" applyAlignment="1">
      <alignment horizontal="center"/>
    </xf>
    <xf numFmtId="164" fontId="9" fillId="0" borderId="23" xfId="1" applyNumberFormat="1" applyFont="1" applyBorder="1" applyAlignment="1">
      <alignment horizontal="center"/>
    </xf>
    <xf numFmtId="2" fontId="9" fillId="0" borderId="23" xfId="1" applyNumberFormat="1" applyFont="1" applyBorder="1" applyAlignment="1">
      <alignment horizontal="center"/>
    </xf>
    <xf numFmtId="165" fontId="9" fillId="0" borderId="23" xfId="1" applyNumberFormat="1" applyFont="1" applyBorder="1" applyAlignment="1">
      <alignment horizontal="center"/>
    </xf>
    <xf numFmtId="164" fontId="9" fillId="7" borderId="23" xfId="1" applyNumberFormat="1" applyFont="1" applyFill="1" applyBorder="1" applyAlignment="1">
      <alignment horizontal="center"/>
    </xf>
    <xf numFmtId="164" fontId="9" fillId="0" borderId="35" xfId="1" applyNumberFormat="1" applyFont="1" applyBorder="1" applyAlignment="1">
      <alignment horizontal="center"/>
    </xf>
    <xf numFmtId="164" fontId="9" fillId="5" borderId="36" xfId="1" applyNumberFormat="1" applyFont="1" applyFill="1" applyBorder="1" applyAlignment="1">
      <alignment horizontal="center"/>
    </xf>
    <xf numFmtId="0" fontId="10" fillId="7" borderId="16" xfId="1" applyFont="1" applyFill="1" applyBorder="1" applyAlignment="1">
      <alignment horizontal="center"/>
    </xf>
    <xf numFmtId="0" fontId="10" fillId="7" borderId="0" xfId="1" applyFont="1" applyFill="1" applyBorder="1" applyAlignment="1">
      <alignment horizontal="center"/>
    </xf>
    <xf numFmtId="164" fontId="8" fillId="7" borderId="0" xfId="1" applyNumberFormat="1" applyFont="1" applyFill="1" applyBorder="1" applyAlignment="1">
      <alignment horizontal="center"/>
    </xf>
    <xf numFmtId="164" fontId="8" fillId="7" borderId="28" xfId="1" applyNumberFormat="1" applyFont="1" applyFill="1" applyBorder="1" applyAlignment="1">
      <alignment horizontal="center" vertical="center"/>
    </xf>
    <xf numFmtId="164" fontId="8" fillId="7" borderId="37" xfId="1" applyNumberFormat="1" applyFont="1" applyFill="1" applyBorder="1" applyAlignment="1">
      <alignment horizontal="center" vertical="center"/>
    </xf>
    <xf numFmtId="164" fontId="9" fillId="0" borderId="28" xfId="1" applyNumberFormat="1" applyFont="1" applyBorder="1" applyAlignment="1">
      <alignment horizontal="center"/>
    </xf>
    <xf numFmtId="164" fontId="9" fillId="0" borderId="38" xfId="1" applyNumberFormat="1" applyFont="1" applyBorder="1" applyAlignment="1">
      <alignment horizontal="center"/>
    </xf>
    <xf numFmtId="2" fontId="8" fillId="5" borderId="39" xfId="1" applyNumberFormat="1" applyFont="1" applyFill="1" applyBorder="1" applyAlignment="1">
      <alignment horizontal="center"/>
    </xf>
    <xf numFmtId="164" fontId="8" fillId="0" borderId="40" xfId="1" applyNumberFormat="1" applyFont="1" applyBorder="1" applyAlignment="1">
      <alignment horizontal="center"/>
    </xf>
    <xf numFmtId="0" fontId="9" fillId="5" borderId="41" xfId="1" applyFont="1" applyFill="1" applyBorder="1" applyAlignment="1">
      <alignment horizontal="center"/>
    </xf>
    <xf numFmtId="0" fontId="9" fillId="5" borderId="42" xfId="1" applyFont="1" applyFill="1" applyBorder="1" applyAlignment="1">
      <alignment horizontal="center"/>
    </xf>
    <xf numFmtId="0" fontId="9" fillId="5" borderId="43" xfId="1" applyFont="1" applyFill="1" applyBorder="1" applyAlignment="1">
      <alignment horizontal="center"/>
    </xf>
    <xf numFmtId="0" fontId="10" fillId="7" borderId="44" xfId="1" applyFont="1" applyFill="1" applyBorder="1" applyAlignment="1">
      <alignment horizontal="center"/>
    </xf>
    <xf numFmtId="0" fontId="10" fillId="7" borderId="45" xfId="1" applyFont="1" applyFill="1" applyBorder="1" applyAlignment="1">
      <alignment horizontal="center"/>
    </xf>
    <xf numFmtId="164" fontId="8" fillId="7" borderId="42" xfId="1" applyNumberFormat="1" applyFont="1" applyFill="1" applyBorder="1" applyAlignment="1">
      <alignment horizontal="center"/>
    </xf>
    <xf numFmtId="164" fontId="9" fillId="8" borderId="47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/>
    </xf>
    <xf numFmtId="164" fontId="9" fillId="9" borderId="19" xfId="1" applyNumberFormat="1" applyFont="1" applyFill="1" applyBorder="1" applyAlignment="1">
      <alignment horizontal="center" vertical="center"/>
    </xf>
    <xf numFmtId="164" fontId="9" fillId="9" borderId="48" xfId="1" applyNumberFormat="1" applyFont="1" applyFill="1" applyBorder="1" applyAlignment="1">
      <alignment horizontal="center" vertical="center"/>
    </xf>
    <xf numFmtId="0" fontId="6" fillId="0" borderId="0" xfId="1" applyFont="1" applyBorder="1" applyAlignment="1"/>
    <xf numFmtId="0" fontId="8" fillId="10" borderId="0" xfId="1" applyFont="1" applyFill="1" applyBorder="1"/>
    <xf numFmtId="0" fontId="6" fillId="10" borderId="0" xfId="1" applyFont="1" applyFill="1" applyBorder="1" applyAlignment="1"/>
    <xf numFmtId="0" fontId="12" fillId="0" borderId="0" xfId="2" applyFont="1" applyAlignment="1"/>
    <xf numFmtId="0" fontId="13" fillId="12" borderId="55" xfId="2" applyFont="1" applyFill="1" applyBorder="1" applyAlignment="1">
      <alignment horizontal="center" vertical="center" wrapText="1"/>
    </xf>
    <xf numFmtId="0" fontId="13" fillId="12" borderId="56" xfId="2" applyFont="1" applyFill="1" applyBorder="1" applyAlignment="1">
      <alignment horizontal="center" vertical="center" wrapText="1"/>
    </xf>
    <xf numFmtId="0" fontId="4" fillId="4" borderId="57" xfId="2" applyFont="1" applyFill="1" applyBorder="1" applyAlignment="1">
      <alignment horizontal="center" vertical="center" wrapText="1"/>
    </xf>
    <xf numFmtId="0" fontId="4" fillId="0" borderId="58" xfId="2" applyFont="1" applyBorder="1" applyAlignment="1">
      <alignment horizontal="center" vertical="center" wrapText="1"/>
    </xf>
    <xf numFmtId="0" fontId="4" fillId="0" borderId="57" xfId="2" applyFont="1" applyBorder="1" applyAlignment="1">
      <alignment horizontal="center" vertical="center" wrapText="1"/>
    </xf>
    <xf numFmtId="0" fontId="13" fillId="13" borderId="59" xfId="2" applyFont="1" applyFill="1" applyBorder="1" applyAlignment="1">
      <alignment horizontal="center" vertical="center" wrapText="1"/>
    </xf>
    <xf numFmtId="0" fontId="5" fillId="0" borderId="57" xfId="2" applyFont="1" applyBorder="1" applyAlignment="1">
      <alignment wrapText="1"/>
    </xf>
    <xf numFmtId="0" fontId="5" fillId="0" borderId="58" xfId="2" applyFont="1" applyBorder="1" applyAlignment="1">
      <alignment wrapText="1"/>
    </xf>
    <xf numFmtId="0" fontId="13" fillId="0" borderId="57" xfId="2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wrapText="1"/>
    </xf>
    <xf numFmtId="0" fontId="5" fillId="0" borderId="58" xfId="2" applyFont="1" applyBorder="1" applyAlignment="1">
      <alignment horizontal="center" wrapText="1"/>
    </xf>
    <xf numFmtId="0" fontId="13" fillId="11" borderId="62" xfId="2" applyFont="1" applyFill="1" applyBorder="1" applyAlignment="1">
      <alignment horizontal="center" vertical="center" wrapText="1"/>
    </xf>
    <xf numFmtId="0" fontId="13" fillId="13" borderId="36" xfId="2" applyFont="1" applyFill="1" applyBorder="1" applyAlignment="1">
      <alignment horizontal="center" vertical="center" wrapText="1"/>
    </xf>
    <xf numFmtId="44" fontId="0" fillId="0" borderId="0" xfId="3" applyFont="1" applyAlignment="1">
      <alignment vertical="center" wrapText="1"/>
    </xf>
    <xf numFmtId="44" fontId="2" fillId="3" borderId="1" xfId="3" applyFont="1" applyFill="1" applyBorder="1" applyAlignment="1">
      <alignment horizontal="center" vertical="center"/>
    </xf>
    <xf numFmtId="44" fontId="2" fillId="3" borderId="3" xfId="3" applyFont="1" applyFill="1" applyBorder="1" applyAlignment="1">
      <alignment horizontal="center" vertical="center"/>
    </xf>
    <xf numFmtId="44" fontId="3" fillId="4" borderId="5" xfId="3" applyFont="1" applyFill="1" applyBorder="1" applyAlignment="1">
      <alignment horizontal="center" vertical="center"/>
    </xf>
    <xf numFmtId="44" fontId="3" fillId="4" borderId="5" xfId="3" applyFont="1" applyFill="1" applyBorder="1" applyAlignment="1">
      <alignment horizontal="right" vertical="center"/>
    </xf>
    <xf numFmtId="44" fontId="0" fillId="0" borderId="0" xfId="3" applyFont="1"/>
    <xf numFmtId="44" fontId="1" fillId="0" borderId="1" xfId="3" applyFont="1" applyBorder="1" applyAlignment="1">
      <alignment horizontal="center" vertical="center" wrapText="1"/>
    </xf>
    <xf numFmtId="44" fontId="3" fillId="4" borderId="4" xfId="3" applyFont="1" applyFill="1" applyBorder="1" applyAlignment="1">
      <alignment horizontal="center" vertical="center"/>
    </xf>
    <xf numFmtId="164" fontId="9" fillId="0" borderId="28" xfId="1" applyNumberFormat="1" applyFont="1" applyBorder="1" applyAlignment="1">
      <alignment horizontal="right"/>
    </xf>
    <xf numFmtId="44" fontId="4" fillId="0" borderId="58" xfId="2" applyNumberFormat="1" applyFont="1" applyBorder="1" applyAlignment="1">
      <alignment horizontal="center" vertical="center" wrapText="1"/>
    </xf>
    <xf numFmtId="44" fontId="13" fillId="11" borderId="45" xfId="2" applyNumberFormat="1" applyFont="1" applyFill="1" applyBorder="1" applyAlignment="1">
      <alignment horizontal="center" vertical="center" wrapText="1"/>
    </xf>
    <xf numFmtId="44" fontId="13" fillId="13" borderId="58" xfId="2" applyNumberFormat="1" applyFont="1" applyFill="1" applyBorder="1" applyAlignment="1">
      <alignment horizontal="center" vertical="center" wrapText="1"/>
    </xf>
    <xf numFmtId="44" fontId="13" fillId="13" borderId="36" xfId="2" applyNumberFormat="1" applyFont="1" applyFill="1" applyBorder="1" applyAlignment="1">
      <alignment horizontal="center" vertical="center" wrapText="1"/>
    </xf>
    <xf numFmtId="44" fontId="3" fillId="0" borderId="5" xfId="3" applyFont="1" applyFill="1" applyBorder="1" applyAlignment="1">
      <alignment horizontal="center" vertical="center"/>
    </xf>
    <xf numFmtId="44" fontId="3" fillId="0" borderId="4" xfId="3" applyFont="1" applyFill="1" applyBorder="1" applyAlignment="1">
      <alignment horizontal="center" vertical="center"/>
    </xf>
    <xf numFmtId="44" fontId="0" fillId="0" borderId="0" xfId="3" applyFont="1" applyFill="1"/>
    <xf numFmtId="44" fontId="0" fillId="0" borderId="0" xfId="0" applyNumberFormat="1"/>
    <xf numFmtId="44" fontId="3" fillId="6" borderId="5" xfId="3" applyFont="1" applyFill="1" applyBorder="1" applyAlignment="1">
      <alignment horizontal="right" vertical="center"/>
    </xf>
    <xf numFmtId="44" fontId="3" fillId="14" borderId="5" xfId="3" applyFont="1" applyFill="1" applyBorder="1" applyAlignment="1">
      <alignment horizontal="right" vertical="center"/>
    </xf>
    <xf numFmtId="44" fontId="0" fillId="14" borderId="0" xfId="3" applyFont="1" applyFill="1"/>
    <xf numFmtId="44" fontId="0" fillId="6" borderId="0" xfId="3" applyFont="1" applyFill="1"/>
    <xf numFmtId="44" fontId="5" fillId="0" borderId="58" xfId="2" applyNumberFormat="1" applyFont="1" applyBorder="1" applyAlignment="1">
      <alignment wrapText="1"/>
    </xf>
    <xf numFmtId="44" fontId="12" fillId="0" borderId="0" xfId="2" applyNumberFormat="1" applyFont="1" applyAlignment="1"/>
    <xf numFmtId="44" fontId="3" fillId="4" borderId="3" xfId="3" applyFont="1" applyFill="1" applyBorder="1" applyAlignment="1">
      <alignment horizontal="center" vertical="center"/>
    </xf>
    <xf numFmtId="44" fontId="0" fillId="15" borderId="0" xfId="3" applyFont="1" applyFill="1"/>
    <xf numFmtId="0" fontId="15" fillId="15" borderId="0" xfId="1" applyFont="1" applyFill="1" applyBorder="1" applyAlignment="1"/>
    <xf numFmtId="0" fontId="15" fillId="15" borderId="0" xfId="1" applyFont="1" applyFill="1" applyAlignment="1"/>
    <xf numFmtId="44" fontId="15" fillId="15" borderId="0" xfId="3" applyFont="1" applyFill="1" applyAlignment="1"/>
    <xf numFmtId="44" fontId="15" fillId="15" borderId="0" xfId="1" applyNumberFormat="1" applyFont="1" applyFill="1" applyAlignment="1"/>
    <xf numFmtId="164" fontId="15" fillId="15" borderId="0" xfId="1" applyNumberFormat="1" applyFont="1" applyFill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4" fontId="2" fillId="3" borderId="7" xfId="3" applyFont="1" applyFill="1" applyBorder="1" applyAlignment="1">
      <alignment horizontal="center" vertical="center"/>
    </xf>
    <xf numFmtId="44" fontId="2" fillId="3" borderId="6" xfId="3" applyFont="1" applyFill="1" applyBorder="1" applyAlignment="1">
      <alignment horizontal="center" vertical="center"/>
    </xf>
    <xf numFmtId="44" fontId="2" fillId="3" borderId="8" xfId="3" applyFont="1" applyFill="1" applyBorder="1" applyAlignment="1">
      <alignment horizontal="center" vertical="center"/>
    </xf>
    <xf numFmtId="44" fontId="2" fillId="3" borderId="4" xfId="3" applyFont="1" applyFill="1" applyBorder="1" applyAlignment="1">
      <alignment horizontal="center" vertical="center"/>
    </xf>
    <xf numFmtId="44" fontId="2" fillId="3" borderId="9" xfId="3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 vertical="center"/>
    </xf>
    <xf numFmtId="0" fontId="7" fillId="5" borderId="11" xfId="1" applyFont="1" applyFill="1" applyBorder="1" applyAlignment="1">
      <alignment horizontal="center" vertical="center"/>
    </xf>
    <xf numFmtId="0" fontId="7" fillId="5" borderId="12" xfId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/>
    </xf>
    <xf numFmtId="0" fontId="8" fillId="5" borderId="14" xfId="1" applyFont="1" applyFill="1" applyBorder="1" applyAlignment="1">
      <alignment horizontal="center" vertical="center"/>
    </xf>
    <xf numFmtId="0" fontId="8" fillId="5" borderId="15" xfId="1" applyFont="1" applyFill="1" applyBorder="1" applyAlignment="1">
      <alignment horizontal="center" vertical="center"/>
    </xf>
    <xf numFmtId="0" fontId="9" fillId="6" borderId="18" xfId="1" applyFont="1" applyFill="1" applyBorder="1" applyAlignment="1">
      <alignment horizontal="center" vertical="center"/>
    </xf>
    <xf numFmtId="0" fontId="6" fillId="6" borderId="19" xfId="1" applyFont="1" applyFill="1" applyBorder="1" applyAlignment="1">
      <alignment vertical="center"/>
    </xf>
    <xf numFmtId="0" fontId="6" fillId="6" borderId="6" xfId="1" applyFont="1" applyFill="1" applyBorder="1" applyAlignment="1">
      <alignment vertical="center"/>
    </xf>
    <xf numFmtId="0" fontId="9" fillId="0" borderId="21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/>
    </xf>
    <xf numFmtId="0" fontId="9" fillId="0" borderId="28" xfId="1" applyFont="1" applyBorder="1" applyAlignment="1">
      <alignment horizontal="center"/>
    </xf>
    <xf numFmtId="0" fontId="9" fillId="0" borderId="29" xfId="1" applyFont="1" applyBorder="1" applyAlignment="1">
      <alignment horizontal="center"/>
    </xf>
    <xf numFmtId="0" fontId="9" fillId="0" borderId="30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/>
    </xf>
    <xf numFmtId="0" fontId="9" fillId="0" borderId="33" xfId="1" applyFont="1" applyBorder="1" applyAlignment="1">
      <alignment horizontal="center"/>
    </xf>
    <xf numFmtId="0" fontId="9" fillId="0" borderId="34" xfId="1" applyFont="1" applyBorder="1" applyAlignment="1">
      <alignment horizontal="center"/>
    </xf>
    <xf numFmtId="0" fontId="10" fillId="5" borderId="18" xfId="1" applyFont="1" applyFill="1" applyBorder="1" applyAlignment="1">
      <alignment horizontal="center" vertical="center"/>
    </xf>
    <xf numFmtId="0" fontId="10" fillId="5" borderId="19" xfId="1" applyFont="1" applyFill="1" applyBorder="1" applyAlignment="1">
      <alignment horizontal="center" vertical="center"/>
    </xf>
    <xf numFmtId="0" fontId="10" fillId="5" borderId="6" xfId="1" applyFont="1" applyFill="1" applyBorder="1" applyAlignment="1">
      <alignment horizontal="center" vertical="center"/>
    </xf>
    <xf numFmtId="0" fontId="10" fillId="5" borderId="13" xfId="1" applyFont="1" applyFill="1" applyBorder="1" applyAlignment="1">
      <alignment horizontal="center" vertical="center"/>
    </xf>
    <xf numFmtId="0" fontId="10" fillId="5" borderId="14" xfId="1" applyFont="1" applyFill="1" applyBorder="1" applyAlignment="1">
      <alignment horizontal="center" vertical="center"/>
    </xf>
    <xf numFmtId="0" fontId="10" fillId="5" borderId="15" xfId="1" applyFont="1" applyFill="1" applyBorder="1" applyAlignment="1">
      <alignment horizontal="center" vertical="center"/>
    </xf>
    <xf numFmtId="0" fontId="6" fillId="15" borderId="0" xfId="1" applyFont="1" applyFill="1" applyBorder="1" applyAlignment="1">
      <alignment horizontal="center"/>
    </xf>
    <xf numFmtId="0" fontId="6" fillId="15" borderId="0" xfId="1" applyFont="1" applyFill="1" applyAlignment="1">
      <alignment horizontal="center"/>
    </xf>
    <xf numFmtId="0" fontId="9" fillId="6" borderId="10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vertical="center"/>
    </xf>
    <xf numFmtId="0" fontId="6" fillId="6" borderId="12" xfId="1" applyFont="1" applyFill="1" applyBorder="1" applyAlignment="1">
      <alignment vertical="center"/>
    </xf>
    <xf numFmtId="0" fontId="9" fillId="0" borderId="30" xfId="1" applyFont="1" applyBorder="1" applyAlignment="1">
      <alignment horizontal="center"/>
    </xf>
    <xf numFmtId="0" fontId="9" fillId="0" borderId="31" xfId="1" applyFont="1" applyBorder="1" applyAlignment="1">
      <alignment horizontal="center"/>
    </xf>
    <xf numFmtId="0" fontId="9" fillId="0" borderId="38" xfId="1" applyFont="1" applyBorder="1" applyAlignment="1">
      <alignment horizontal="center"/>
    </xf>
    <xf numFmtId="0" fontId="11" fillId="0" borderId="30" xfId="1" applyFont="1" applyBorder="1" applyAlignment="1">
      <alignment horizontal="center"/>
    </xf>
    <xf numFmtId="0" fontId="11" fillId="0" borderId="31" xfId="1" applyFont="1" applyBorder="1" applyAlignment="1">
      <alignment horizontal="center"/>
    </xf>
    <xf numFmtId="0" fontId="9" fillId="9" borderId="18" xfId="1" applyFont="1" applyFill="1" applyBorder="1" applyAlignment="1">
      <alignment horizontal="center" vertical="center"/>
    </xf>
    <xf numFmtId="0" fontId="9" fillId="9" borderId="19" xfId="1" applyFont="1" applyFill="1" applyBorder="1" applyAlignment="1">
      <alignment horizontal="center" vertical="center"/>
    </xf>
    <xf numFmtId="0" fontId="9" fillId="9" borderId="6" xfId="1" applyFont="1" applyFill="1" applyBorder="1" applyAlignment="1">
      <alignment horizontal="center" vertical="center"/>
    </xf>
    <xf numFmtId="0" fontId="9" fillId="9" borderId="46" xfId="1" applyFont="1" applyFill="1" applyBorder="1" applyAlignment="1">
      <alignment horizontal="center" vertical="center"/>
    </xf>
    <xf numFmtId="0" fontId="8" fillId="10" borderId="10" xfId="1" applyFont="1" applyFill="1" applyBorder="1" applyAlignment="1">
      <alignment horizontal="center" vertical="center"/>
    </xf>
    <xf numFmtId="0" fontId="8" fillId="10" borderId="11" xfId="1" applyFont="1" applyFill="1" applyBorder="1" applyAlignment="1">
      <alignment horizontal="center" vertical="center"/>
    </xf>
    <xf numFmtId="0" fontId="8" fillId="10" borderId="12" xfId="1" applyFont="1" applyFill="1" applyBorder="1" applyAlignment="1">
      <alignment horizontal="center" vertical="center"/>
    </xf>
    <xf numFmtId="0" fontId="8" fillId="10" borderId="13" xfId="1" applyFont="1" applyFill="1" applyBorder="1" applyAlignment="1">
      <alignment horizontal="center" vertical="center"/>
    </xf>
    <xf numFmtId="0" fontId="8" fillId="10" borderId="14" xfId="1" applyFont="1" applyFill="1" applyBorder="1" applyAlignment="1">
      <alignment horizontal="center" vertical="center"/>
    </xf>
    <xf numFmtId="0" fontId="8" fillId="10" borderId="15" xfId="1" applyFont="1" applyFill="1" applyBorder="1" applyAlignment="1">
      <alignment horizontal="center" vertical="center"/>
    </xf>
    <xf numFmtId="164" fontId="15" fillId="15" borderId="44" xfId="1" applyNumberFormat="1" applyFont="1" applyFill="1" applyBorder="1" applyAlignment="1">
      <alignment horizontal="center" vertical="center"/>
    </xf>
    <xf numFmtId="0" fontId="15" fillId="15" borderId="0" xfId="1" applyFont="1" applyFill="1" applyBorder="1" applyAlignment="1">
      <alignment horizontal="center" vertical="center"/>
    </xf>
    <xf numFmtId="0" fontId="15" fillId="15" borderId="44" xfId="1" applyFont="1" applyFill="1" applyBorder="1" applyAlignment="1">
      <alignment horizontal="center" vertical="center"/>
    </xf>
    <xf numFmtId="0" fontId="9" fillId="8" borderId="18" xfId="1" applyFont="1" applyFill="1" applyBorder="1" applyAlignment="1">
      <alignment horizontal="center" vertical="center"/>
    </xf>
    <xf numFmtId="0" fontId="9" fillId="8" borderId="19" xfId="1" applyFont="1" applyFill="1" applyBorder="1" applyAlignment="1">
      <alignment horizontal="center" vertical="center"/>
    </xf>
    <xf numFmtId="0" fontId="9" fillId="8" borderId="46" xfId="1" applyFont="1" applyFill="1" applyBorder="1" applyAlignment="1">
      <alignment horizontal="center" vertical="center"/>
    </xf>
    <xf numFmtId="0" fontId="13" fillId="11" borderId="60" xfId="2" applyFont="1" applyFill="1" applyBorder="1" applyAlignment="1">
      <alignment horizontal="center" vertical="center" wrapText="1"/>
    </xf>
    <xf numFmtId="0" fontId="13" fillId="11" borderId="61" xfId="2" applyFont="1" applyFill="1" applyBorder="1" applyAlignment="1">
      <alignment horizontal="center" vertical="center" wrapText="1"/>
    </xf>
    <xf numFmtId="0" fontId="13" fillId="11" borderId="49" xfId="2" applyFont="1" applyFill="1" applyBorder="1" applyAlignment="1">
      <alignment horizontal="center" vertical="center" wrapText="1"/>
    </xf>
    <xf numFmtId="0" fontId="13" fillId="11" borderId="50" xfId="2" applyFont="1" applyFill="1" applyBorder="1" applyAlignment="1">
      <alignment horizontal="center" vertical="center" wrapText="1"/>
    </xf>
    <xf numFmtId="0" fontId="13" fillId="11" borderId="51" xfId="2" applyFont="1" applyFill="1" applyBorder="1" applyAlignment="1">
      <alignment horizontal="center" vertical="center" wrapText="1"/>
    </xf>
    <xf numFmtId="0" fontId="13" fillId="11" borderId="52" xfId="2" applyFont="1" applyFill="1" applyBorder="1" applyAlignment="1">
      <alignment horizontal="center" vertical="center" wrapText="1"/>
    </xf>
    <xf numFmtId="0" fontId="13" fillId="11" borderId="53" xfId="2" applyFont="1" applyFill="1" applyBorder="1" applyAlignment="1">
      <alignment horizontal="center" vertical="center" wrapText="1"/>
    </xf>
    <xf numFmtId="0" fontId="13" fillId="11" borderId="54" xfId="2" applyFont="1" applyFill="1" applyBorder="1" applyAlignment="1">
      <alignment horizontal="center" vertical="center" wrapText="1"/>
    </xf>
  </cellXfs>
  <cellStyles count="4">
    <cellStyle name="Moneda" xfId="3" builtinId="4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2</xdr:row>
      <xdr:rowOff>133350</xdr:rowOff>
    </xdr:from>
    <xdr:to>
      <xdr:col>25</xdr:col>
      <xdr:colOff>432235</xdr:colOff>
      <xdr:row>29</xdr:row>
      <xdr:rowOff>9524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5EA467D-B97A-9A00-5AA3-8F734DD0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96500" y="523875"/>
          <a:ext cx="6480610" cy="5267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>
      <selection sqref="A1:J31"/>
    </sheetView>
  </sheetViews>
  <sheetFormatPr baseColWidth="10" defaultRowHeight="15" x14ac:dyDescent="0.25"/>
  <cols>
    <col min="2" max="2" width="33.28515625" customWidth="1"/>
    <col min="3" max="3" width="13" style="61" bestFit="1" customWidth="1"/>
    <col min="4" max="4" width="16.85546875" style="61" customWidth="1"/>
    <col min="5" max="8" width="13" style="61" bestFit="1" customWidth="1"/>
    <col min="9" max="9" width="15.28515625" style="61" customWidth="1"/>
    <col min="10" max="10" width="12.140625" style="61" bestFit="1" customWidth="1"/>
    <col min="12" max="12" width="13" bestFit="1" customWidth="1"/>
  </cols>
  <sheetData>
    <row r="1" spans="1:12" ht="15.75" customHeight="1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</row>
    <row r="2" spans="1:12" x14ac:dyDescent="0.25">
      <c r="A2" s="1"/>
      <c r="B2" s="1"/>
      <c r="C2" s="56"/>
      <c r="D2" s="56"/>
      <c r="E2" s="56"/>
      <c r="F2" s="56"/>
    </row>
    <row r="3" spans="1:12" ht="15.75" x14ac:dyDescent="0.25">
      <c r="A3" s="2" t="s">
        <v>1</v>
      </c>
      <c r="B3" s="87" t="s">
        <v>85</v>
      </c>
      <c r="C3" s="87"/>
      <c r="D3" s="87"/>
      <c r="E3" s="87"/>
      <c r="F3" s="87"/>
      <c r="G3" s="87"/>
      <c r="H3" s="87"/>
      <c r="I3" s="87"/>
      <c r="J3" s="87"/>
    </row>
    <row r="4" spans="1:12" ht="15.75" x14ac:dyDescent="0.25">
      <c r="A4" s="2" t="s">
        <v>2</v>
      </c>
      <c r="B4" s="87" t="s">
        <v>73</v>
      </c>
      <c r="C4" s="87"/>
      <c r="D4" s="87"/>
      <c r="E4" s="87"/>
      <c r="F4" s="87"/>
      <c r="G4" s="87"/>
      <c r="H4" s="87"/>
      <c r="I4" s="87"/>
      <c r="J4" s="87"/>
    </row>
    <row r="5" spans="1:12" ht="16.5" thickBot="1" x14ac:dyDescent="0.3">
      <c r="A5" s="1"/>
      <c r="B5" s="1"/>
      <c r="C5" s="56"/>
      <c r="D5" s="56"/>
      <c r="E5" s="62"/>
      <c r="F5" s="62"/>
    </row>
    <row r="6" spans="1:12" ht="15.75" thickBot="1" x14ac:dyDescent="0.3">
      <c r="A6" s="88" t="s">
        <v>3</v>
      </c>
      <c r="B6" s="90" t="s">
        <v>4</v>
      </c>
      <c r="C6" s="92" t="s">
        <v>5</v>
      </c>
      <c r="D6" s="93"/>
      <c r="E6" s="94" t="s">
        <v>6</v>
      </c>
      <c r="F6" s="95"/>
      <c r="G6" s="96" t="s">
        <v>7</v>
      </c>
      <c r="H6" s="95"/>
      <c r="I6" s="96" t="s">
        <v>8</v>
      </c>
      <c r="J6" s="95"/>
    </row>
    <row r="7" spans="1:12" ht="15.75" thickBot="1" x14ac:dyDescent="0.3">
      <c r="A7" s="89"/>
      <c r="B7" s="91"/>
      <c r="C7" s="57" t="s">
        <v>9</v>
      </c>
      <c r="D7" s="58" t="s">
        <v>10</v>
      </c>
      <c r="E7" s="57" t="s">
        <v>9</v>
      </c>
      <c r="F7" s="58" t="s">
        <v>10</v>
      </c>
      <c r="G7" s="57" t="s">
        <v>9</v>
      </c>
      <c r="H7" s="58" t="s">
        <v>10</v>
      </c>
      <c r="I7" s="57" t="s">
        <v>9</v>
      </c>
      <c r="J7" s="58" t="s">
        <v>10</v>
      </c>
    </row>
    <row r="8" spans="1:12" ht="15.75" thickBot="1" x14ac:dyDescent="0.3">
      <c r="A8" s="3">
        <v>1</v>
      </c>
      <c r="B8" s="4" t="s">
        <v>11</v>
      </c>
      <c r="C8" s="59">
        <v>150000</v>
      </c>
      <c r="D8" s="59">
        <v>50000</v>
      </c>
      <c r="E8" s="59">
        <f>+C8-D8</f>
        <v>100000</v>
      </c>
      <c r="F8" s="59">
        <v>0</v>
      </c>
      <c r="G8" s="69">
        <f>+E8</f>
        <v>100000</v>
      </c>
      <c r="H8" s="69">
        <v>0</v>
      </c>
      <c r="I8" s="59">
        <v>0</v>
      </c>
      <c r="J8" s="59">
        <v>0</v>
      </c>
    </row>
    <row r="9" spans="1:12" ht="15.75" thickBot="1" x14ac:dyDescent="0.3">
      <c r="A9" s="3">
        <v>2</v>
      </c>
      <c r="B9" s="4" t="s">
        <v>66</v>
      </c>
      <c r="C9" s="59">
        <v>94015</v>
      </c>
      <c r="D9" s="59">
        <v>39500</v>
      </c>
      <c r="E9" s="59">
        <f t="shared" ref="E9:E10" si="0">+C9-D9</f>
        <v>54515</v>
      </c>
      <c r="F9" s="59">
        <v>0</v>
      </c>
      <c r="G9" s="69">
        <f>+E9</f>
        <v>54515</v>
      </c>
      <c r="H9" s="69">
        <v>0</v>
      </c>
      <c r="I9" s="59">
        <v>0</v>
      </c>
      <c r="J9" s="59">
        <v>0</v>
      </c>
      <c r="L9" s="72">
        <f>+G8+G9+G10+G12++G13+G18+G26</f>
        <v>618315</v>
      </c>
    </row>
    <row r="10" spans="1:12" ht="15.75" thickBot="1" x14ac:dyDescent="0.3">
      <c r="A10" s="3">
        <v>3</v>
      </c>
      <c r="B10" s="4" t="s">
        <v>12</v>
      </c>
      <c r="C10" s="59">
        <v>140000</v>
      </c>
      <c r="D10" s="59">
        <v>6000</v>
      </c>
      <c r="E10" s="59">
        <f t="shared" si="0"/>
        <v>134000</v>
      </c>
      <c r="F10" s="59">
        <v>0</v>
      </c>
      <c r="G10" s="69">
        <f>+E10</f>
        <v>134000</v>
      </c>
      <c r="H10" s="69">
        <v>0</v>
      </c>
      <c r="I10" s="59">
        <v>0</v>
      </c>
      <c r="J10" s="59">
        <v>0</v>
      </c>
      <c r="L10" s="72">
        <f>+H11+H14+H16</f>
        <v>190100</v>
      </c>
    </row>
    <row r="11" spans="1:12" ht="15.75" thickBot="1" x14ac:dyDescent="0.3">
      <c r="A11" s="3">
        <v>4</v>
      </c>
      <c r="B11" s="4" t="s">
        <v>67</v>
      </c>
      <c r="C11" s="59">
        <v>0</v>
      </c>
      <c r="D11" s="59">
        <v>12000</v>
      </c>
      <c r="E11" s="59">
        <v>0</v>
      </c>
      <c r="F11" s="59">
        <f>+D11</f>
        <v>12000</v>
      </c>
      <c r="G11" s="69">
        <v>0</v>
      </c>
      <c r="H11" s="69">
        <f>+F11</f>
        <v>12000</v>
      </c>
      <c r="I11" s="59">
        <v>0</v>
      </c>
      <c r="J11" s="59">
        <v>0</v>
      </c>
      <c r="L11" s="72">
        <f>+L9-L10</f>
        <v>428215</v>
      </c>
    </row>
    <row r="12" spans="1:12" ht="15.75" thickBot="1" x14ac:dyDescent="0.3">
      <c r="A12" s="3">
        <v>5</v>
      </c>
      <c r="B12" s="4" t="s">
        <v>13</v>
      </c>
      <c r="C12" s="59">
        <v>122000</v>
      </c>
      <c r="D12" s="59">
        <v>0</v>
      </c>
      <c r="E12" s="59">
        <f>+C12</f>
        <v>122000</v>
      </c>
      <c r="F12" s="59">
        <v>0</v>
      </c>
      <c r="G12" s="69">
        <f>+E12</f>
        <v>122000</v>
      </c>
      <c r="H12" s="69">
        <v>0</v>
      </c>
      <c r="I12" s="59">
        <v>0</v>
      </c>
      <c r="J12" s="59">
        <v>0</v>
      </c>
    </row>
    <row r="13" spans="1:12" ht="15.75" thickBot="1" x14ac:dyDescent="0.3">
      <c r="A13" s="3">
        <v>6</v>
      </c>
      <c r="B13" s="4" t="s">
        <v>14</v>
      </c>
      <c r="C13" s="59">
        <v>35000</v>
      </c>
      <c r="D13" s="59">
        <v>0</v>
      </c>
      <c r="E13" s="59">
        <v>35000</v>
      </c>
      <c r="F13" s="59">
        <v>0</v>
      </c>
      <c r="G13" s="69">
        <f>+E13</f>
        <v>35000</v>
      </c>
      <c r="H13" s="69">
        <v>0</v>
      </c>
      <c r="I13" s="59">
        <v>0</v>
      </c>
      <c r="J13" s="59">
        <v>0</v>
      </c>
    </row>
    <row r="14" spans="1:12" ht="15.75" thickBot="1" x14ac:dyDescent="0.3">
      <c r="A14" s="3">
        <v>7</v>
      </c>
      <c r="B14" s="4" t="s">
        <v>15</v>
      </c>
      <c r="C14" s="59">
        <v>0</v>
      </c>
      <c r="D14" s="59">
        <v>12100</v>
      </c>
      <c r="E14" s="59">
        <v>0</v>
      </c>
      <c r="F14" s="59">
        <f>+D14</f>
        <v>12100</v>
      </c>
      <c r="G14" s="69">
        <v>0</v>
      </c>
      <c r="H14" s="69">
        <f>+F14</f>
        <v>12100</v>
      </c>
      <c r="I14" s="59">
        <v>0</v>
      </c>
      <c r="J14" s="59">
        <v>0</v>
      </c>
    </row>
    <row r="15" spans="1:12" ht="15.75" thickBot="1" x14ac:dyDescent="0.3">
      <c r="A15" s="3">
        <v>8</v>
      </c>
      <c r="B15" s="4" t="s">
        <v>79</v>
      </c>
      <c r="C15" s="59">
        <v>20000</v>
      </c>
      <c r="D15" s="59">
        <v>20000</v>
      </c>
      <c r="E15" s="59">
        <v>0</v>
      </c>
      <c r="F15" s="59">
        <v>0</v>
      </c>
      <c r="G15" s="69">
        <v>0</v>
      </c>
      <c r="H15" s="69">
        <v>0</v>
      </c>
      <c r="I15" s="59">
        <v>0</v>
      </c>
      <c r="J15" s="59">
        <v>0</v>
      </c>
    </row>
    <row r="16" spans="1:12" ht="15.75" thickBot="1" x14ac:dyDescent="0.3">
      <c r="A16" s="3">
        <v>9</v>
      </c>
      <c r="B16" s="4" t="s">
        <v>16</v>
      </c>
      <c r="C16" s="59">
        <v>159000</v>
      </c>
      <c r="D16" s="59">
        <v>325000</v>
      </c>
      <c r="E16" s="59">
        <v>0</v>
      </c>
      <c r="F16" s="59">
        <f>+D16-C16</f>
        <v>166000</v>
      </c>
      <c r="G16" s="69">
        <v>0</v>
      </c>
      <c r="H16" s="69">
        <f>+F16</f>
        <v>166000</v>
      </c>
      <c r="I16" s="59">
        <v>0</v>
      </c>
      <c r="J16" s="59">
        <v>0</v>
      </c>
    </row>
    <row r="17" spans="1:12" ht="15.75" thickBot="1" x14ac:dyDescent="0.3">
      <c r="A17" s="3">
        <v>10</v>
      </c>
      <c r="B17" s="4" t="s">
        <v>17</v>
      </c>
      <c r="C17" s="59">
        <v>6000</v>
      </c>
      <c r="D17" s="59">
        <v>0</v>
      </c>
      <c r="E17" s="63">
        <v>6000</v>
      </c>
      <c r="F17" s="63">
        <v>0</v>
      </c>
      <c r="G17" s="70">
        <v>0</v>
      </c>
      <c r="H17" s="70">
        <v>0</v>
      </c>
      <c r="I17" s="59">
        <v>6000</v>
      </c>
      <c r="J17" s="59">
        <v>0</v>
      </c>
    </row>
    <row r="18" spans="1:12" ht="15.75" thickBot="1" x14ac:dyDescent="0.3">
      <c r="A18" s="3">
        <v>11</v>
      </c>
      <c r="B18" s="4" t="s">
        <v>78</v>
      </c>
      <c r="C18" s="59">
        <v>97000</v>
      </c>
      <c r="D18" s="59">
        <v>0</v>
      </c>
      <c r="E18" s="59">
        <f>+C18-D18</f>
        <v>97000</v>
      </c>
      <c r="F18" s="59">
        <v>0</v>
      </c>
      <c r="G18" s="69">
        <f>+E18</f>
        <v>97000</v>
      </c>
      <c r="H18" s="69">
        <v>0</v>
      </c>
      <c r="I18" s="59">
        <v>0</v>
      </c>
      <c r="J18" s="59">
        <v>0</v>
      </c>
    </row>
    <row r="19" spans="1:12" ht="15.75" thickBot="1" x14ac:dyDescent="0.3">
      <c r="A19" s="3">
        <v>12</v>
      </c>
      <c r="B19" s="4" t="s">
        <v>18</v>
      </c>
      <c r="C19" s="59">
        <v>0</v>
      </c>
      <c r="D19" s="59">
        <v>409915</v>
      </c>
      <c r="E19" s="59">
        <v>0</v>
      </c>
      <c r="F19" s="59">
        <f>+D19</f>
        <v>409915</v>
      </c>
      <c r="G19" s="69">
        <v>0</v>
      </c>
      <c r="H19" s="69">
        <f>+F19</f>
        <v>409915</v>
      </c>
      <c r="I19" s="59">
        <v>0</v>
      </c>
      <c r="J19" s="59">
        <v>0</v>
      </c>
    </row>
    <row r="20" spans="1:12" ht="15.75" thickBot="1" x14ac:dyDescent="0.3">
      <c r="A20" s="3">
        <v>13</v>
      </c>
      <c r="B20" s="6" t="s">
        <v>77</v>
      </c>
      <c r="C20" s="79">
        <v>15200</v>
      </c>
      <c r="D20" s="59">
        <v>0</v>
      </c>
      <c r="E20" s="59">
        <f>+C20</f>
        <v>15200</v>
      </c>
      <c r="F20" s="59">
        <v>0</v>
      </c>
      <c r="G20" s="69">
        <v>0</v>
      </c>
      <c r="H20" s="69">
        <v>0</v>
      </c>
      <c r="I20" s="59">
        <f>+E20</f>
        <v>15200</v>
      </c>
      <c r="J20" s="59">
        <v>0</v>
      </c>
    </row>
    <row r="21" spans="1:12" ht="15.75" thickBot="1" x14ac:dyDescent="0.3">
      <c r="A21" s="3">
        <v>14</v>
      </c>
      <c r="B21" s="5" t="s">
        <v>19</v>
      </c>
      <c r="C21" s="59">
        <v>74000</v>
      </c>
      <c r="D21" s="59">
        <v>74000</v>
      </c>
      <c r="E21" s="59">
        <v>0</v>
      </c>
      <c r="F21" s="59">
        <v>0</v>
      </c>
      <c r="G21" s="69">
        <v>0</v>
      </c>
      <c r="H21" s="69">
        <v>0</v>
      </c>
      <c r="I21" s="59">
        <v>0</v>
      </c>
      <c r="J21" s="59">
        <v>0</v>
      </c>
      <c r="L21" s="72"/>
    </row>
    <row r="22" spans="1:12" ht="15.75" thickBot="1" x14ac:dyDescent="0.3">
      <c r="A22" s="3">
        <v>15</v>
      </c>
      <c r="B22" s="4" t="s">
        <v>20</v>
      </c>
      <c r="C22" s="59">
        <v>0</v>
      </c>
      <c r="D22" s="59">
        <v>1000</v>
      </c>
      <c r="E22" s="59">
        <v>0</v>
      </c>
      <c r="F22" s="59">
        <v>1000</v>
      </c>
      <c r="G22" s="69">
        <v>0</v>
      </c>
      <c r="H22" s="69">
        <v>0</v>
      </c>
      <c r="I22" s="59">
        <v>0</v>
      </c>
      <c r="J22" s="59">
        <v>1000</v>
      </c>
    </row>
    <row r="23" spans="1:12" ht="15.75" thickBot="1" x14ac:dyDescent="0.3">
      <c r="A23" s="3">
        <v>16</v>
      </c>
      <c r="B23" s="4" t="s">
        <v>21</v>
      </c>
      <c r="C23" s="59">
        <v>0</v>
      </c>
      <c r="D23" s="59">
        <v>40000</v>
      </c>
      <c r="E23" s="59">
        <v>0</v>
      </c>
      <c r="F23" s="59">
        <f>+D23</f>
        <v>40000</v>
      </c>
      <c r="G23" s="69">
        <v>0</v>
      </c>
      <c r="H23" s="69">
        <v>0</v>
      </c>
      <c r="I23" s="59">
        <v>0</v>
      </c>
      <c r="J23" s="59">
        <f>+F23</f>
        <v>40000</v>
      </c>
    </row>
    <row r="24" spans="1:12" ht="15.75" thickBot="1" x14ac:dyDescent="0.3">
      <c r="A24" s="3">
        <v>17</v>
      </c>
      <c r="B24" s="4" t="s">
        <v>76</v>
      </c>
      <c r="C24" s="59">
        <v>500</v>
      </c>
      <c r="D24" s="59">
        <v>0</v>
      </c>
      <c r="E24" s="59">
        <v>500</v>
      </c>
      <c r="F24" s="59">
        <v>0</v>
      </c>
      <c r="G24" s="69">
        <v>0</v>
      </c>
      <c r="H24" s="69">
        <v>0</v>
      </c>
      <c r="I24" s="59">
        <v>500</v>
      </c>
      <c r="J24" s="59">
        <v>0</v>
      </c>
      <c r="L24" s="72">
        <f>+E27-F27</f>
        <v>0</v>
      </c>
    </row>
    <row r="25" spans="1:12" ht="15.75" thickBot="1" x14ac:dyDescent="0.3">
      <c r="A25" s="3">
        <v>18</v>
      </c>
      <c r="B25" s="4" t="s">
        <v>75</v>
      </c>
      <c r="C25" s="59">
        <v>1000</v>
      </c>
      <c r="D25" s="59">
        <v>0</v>
      </c>
      <c r="E25" s="59">
        <v>1000</v>
      </c>
      <c r="F25" s="59">
        <v>0</v>
      </c>
      <c r="G25" s="69">
        <v>0</v>
      </c>
      <c r="H25" s="69">
        <v>0</v>
      </c>
      <c r="I25" s="59">
        <v>1000</v>
      </c>
      <c r="J25" s="59">
        <v>0</v>
      </c>
    </row>
    <row r="26" spans="1:12" ht="15.75" thickBot="1" x14ac:dyDescent="0.3">
      <c r="A26" s="3">
        <v>19</v>
      </c>
      <c r="B26" s="4" t="s">
        <v>74</v>
      </c>
      <c r="C26" s="59">
        <v>75800</v>
      </c>
      <c r="D26" s="59">
        <v>0</v>
      </c>
      <c r="E26" s="59">
        <f>+C26</f>
        <v>75800</v>
      </c>
      <c r="F26" s="59">
        <v>0</v>
      </c>
      <c r="G26" s="69">
        <f>+E26</f>
        <v>75800</v>
      </c>
      <c r="H26" s="69">
        <v>0</v>
      </c>
      <c r="I26" s="59">
        <v>0</v>
      </c>
      <c r="J26" s="59">
        <v>0</v>
      </c>
    </row>
    <row r="27" spans="1:12" ht="15.75" thickBot="1" x14ac:dyDescent="0.3">
      <c r="A27" s="7"/>
      <c r="B27" s="3" t="s">
        <v>22</v>
      </c>
      <c r="C27" s="60">
        <f>SUM(C8:C26)</f>
        <v>989515</v>
      </c>
      <c r="D27" s="60">
        <f>SUM(D8:D26)</f>
        <v>989515</v>
      </c>
      <c r="E27" s="73">
        <f t="shared" ref="E27:H27" si="1">SUM(E8:E26)</f>
        <v>641015</v>
      </c>
      <c r="F27" s="74">
        <f>SUM(F8:F26)</f>
        <v>641015</v>
      </c>
      <c r="G27" s="73">
        <f t="shared" si="1"/>
        <v>618315</v>
      </c>
      <c r="H27" s="74">
        <f t="shared" si="1"/>
        <v>600015</v>
      </c>
      <c r="I27" s="73">
        <f>SUM(I8:I26)</f>
        <v>22700</v>
      </c>
      <c r="J27" s="74">
        <f>SUM(J8:J26)</f>
        <v>41000</v>
      </c>
    </row>
    <row r="28" spans="1:12" x14ac:dyDescent="0.25">
      <c r="G28" s="71"/>
      <c r="H28" s="71"/>
    </row>
    <row r="29" spans="1:12" x14ac:dyDescent="0.25">
      <c r="D29" s="61">
        <f>+C27-D27</f>
        <v>0</v>
      </c>
      <c r="E29" s="61">
        <f>+F27-E27</f>
        <v>0</v>
      </c>
      <c r="G29" s="76">
        <f>+G27+I27</f>
        <v>641015</v>
      </c>
      <c r="H29" s="61">
        <f>+G27-H27</f>
        <v>18300</v>
      </c>
      <c r="J29" s="80">
        <f>+J27-I27</f>
        <v>18300</v>
      </c>
      <c r="K29" s="61"/>
    </row>
    <row r="30" spans="1:12" x14ac:dyDescent="0.25">
      <c r="G30" s="75">
        <f>+H27+J27</f>
        <v>641015</v>
      </c>
    </row>
  </sheetData>
  <mergeCells count="9">
    <mergeCell ref="A1:J1"/>
    <mergeCell ref="B3:J3"/>
    <mergeCell ref="B4:J4"/>
    <mergeCell ref="A6:A7"/>
    <mergeCell ref="B6:B7"/>
    <mergeCell ref="C6:D6"/>
    <mergeCell ref="E6:F6"/>
    <mergeCell ref="G6:H6"/>
    <mergeCell ref="I6:J6"/>
  </mergeCells>
  <phoneticPr fontId="14" type="noConversion"/>
  <pageMargins left="0" right="0" top="0.74803149606299213" bottom="0.74803149606299213" header="0.31496062992125984" footer="0.31496062992125984"/>
  <pageSetup paperSize="9"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6"/>
  <sheetViews>
    <sheetView topLeftCell="A15" zoomScale="110" zoomScaleNormal="110" workbookViewId="0">
      <selection sqref="A1:J32"/>
    </sheetView>
  </sheetViews>
  <sheetFormatPr baseColWidth="10" defaultColWidth="12.5703125" defaultRowHeight="15.75" customHeight="1" x14ac:dyDescent="0.2"/>
  <cols>
    <col min="1" max="1" width="7.5703125" style="8" customWidth="1"/>
    <col min="2" max="2" width="14.85546875" style="8" customWidth="1"/>
    <col min="3" max="3" width="7.5703125" style="8" customWidth="1"/>
    <col min="4" max="4" width="9.85546875" style="8" customWidth="1"/>
    <col min="5" max="5" width="13.140625" style="8" customWidth="1"/>
    <col min="6" max="6" width="11.7109375" style="8" customWidth="1"/>
    <col min="7" max="7" width="7.5703125" style="8" customWidth="1"/>
    <col min="8" max="8" width="14.140625" style="8" customWidth="1"/>
    <col min="9" max="9" width="12.42578125" style="8" bestFit="1" customWidth="1"/>
    <col min="10" max="10" width="16.28515625" style="8" customWidth="1"/>
    <col min="11" max="24" width="7.5703125" style="8" customWidth="1"/>
    <col min="25" max="16384" width="12.5703125" style="8"/>
  </cols>
  <sheetData>
    <row r="1" spans="1:10" ht="18.75" x14ac:dyDescent="0.2">
      <c r="A1" s="97" t="s">
        <v>23</v>
      </c>
      <c r="B1" s="98"/>
      <c r="C1" s="98"/>
      <c r="D1" s="98"/>
      <c r="E1" s="98"/>
      <c r="F1" s="98"/>
      <c r="G1" s="98"/>
      <c r="H1" s="98"/>
      <c r="I1" s="98"/>
      <c r="J1" s="99"/>
    </row>
    <row r="2" spans="1:10" thickBot="1" x14ac:dyDescent="0.25">
      <c r="A2" s="100" t="s">
        <v>24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0" thickBot="1" x14ac:dyDescent="0.3">
      <c r="A3" s="9"/>
      <c r="B3" s="10"/>
      <c r="C3" s="10"/>
      <c r="D3" s="10"/>
      <c r="E3" s="11" t="s">
        <v>25</v>
      </c>
      <c r="F3" s="10"/>
      <c r="G3" s="10"/>
      <c r="H3" s="10"/>
      <c r="I3" s="10"/>
      <c r="J3" s="11" t="s">
        <v>25</v>
      </c>
    </row>
    <row r="4" spans="1:10" thickBot="1" x14ac:dyDescent="0.25">
      <c r="A4" s="103" t="s">
        <v>26</v>
      </c>
      <c r="B4" s="104"/>
      <c r="C4" s="104"/>
      <c r="D4" s="105"/>
      <c r="E4" s="12" t="s">
        <v>27</v>
      </c>
      <c r="F4" s="103" t="s">
        <v>28</v>
      </c>
      <c r="G4" s="104"/>
      <c r="H4" s="104"/>
      <c r="I4" s="105"/>
      <c r="J4" s="12" t="s">
        <v>27</v>
      </c>
    </row>
    <row r="5" spans="1:10" ht="15" x14ac:dyDescent="0.25">
      <c r="A5" s="106" t="s">
        <v>29</v>
      </c>
      <c r="B5" s="107"/>
      <c r="C5" s="107"/>
      <c r="D5" s="107"/>
      <c r="E5" s="13"/>
      <c r="F5" s="108" t="s">
        <v>30</v>
      </c>
      <c r="G5" s="109"/>
      <c r="H5" s="109"/>
      <c r="I5" s="110"/>
      <c r="J5" s="13"/>
    </row>
    <row r="6" spans="1:10" ht="15" x14ac:dyDescent="0.25">
      <c r="A6" s="111" t="s">
        <v>31</v>
      </c>
      <c r="B6" s="112"/>
      <c r="C6" s="112"/>
      <c r="D6" s="113"/>
      <c r="E6" s="14">
        <f>+'DULCE Y SALADO SA'!G8</f>
        <v>100000</v>
      </c>
      <c r="F6" s="114" t="s">
        <v>32</v>
      </c>
      <c r="G6" s="115"/>
      <c r="H6" s="115"/>
      <c r="I6" s="115"/>
      <c r="J6" s="14">
        <f>+'DULCE Y SALADO SA'!H14</f>
        <v>12100</v>
      </c>
    </row>
    <row r="7" spans="1:10" ht="15" x14ac:dyDescent="0.25">
      <c r="A7" s="111" t="s">
        <v>81</v>
      </c>
      <c r="B7" s="112"/>
      <c r="C7" s="112"/>
      <c r="D7" s="113"/>
      <c r="E7" s="14">
        <f>+'DULCE Y SALADO SA'!E9</f>
        <v>54515</v>
      </c>
      <c r="F7" s="114" t="s">
        <v>83</v>
      </c>
      <c r="G7" s="115"/>
      <c r="H7" s="115"/>
      <c r="I7" s="115"/>
      <c r="J7" s="14">
        <f>+'DULCE Y SALADO SA'!H11</f>
        <v>12000</v>
      </c>
    </row>
    <row r="8" spans="1:10" ht="15" x14ac:dyDescent="0.25">
      <c r="A8" s="111" t="s">
        <v>33</v>
      </c>
      <c r="B8" s="112"/>
      <c r="C8" s="112"/>
      <c r="D8" s="113"/>
      <c r="E8" s="14">
        <v>0</v>
      </c>
      <c r="F8" s="114" t="s">
        <v>34</v>
      </c>
      <c r="G8" s="115"/>
      <c r="H8" s="115"/>
      <c r="I8" s="115"/>
      <c r="J8" s="16">
        <f>+'DULCE Y SALADO SA'!H16</f>
        <v>166000</v>
      </c>
    </row>
    <row r="9" spans="1:10" ht="15" x14ac:dyDescent="0.25">
      <c r="A9" s="111" t="s">
        <v>35</v>
      </c>
      <c r="B9" s="112"/>
      <c r="C9" s="112"/>
      <c r="D9" s="113"/>
      <c r="E9" s="14">
        <f>+'DULCE Y SALADO SA'!G10</f>
        <v>134000</v>
      </c>
      <c r="F9" s="114" t="s">
        <v>36</v>
      </c>
      <c r="G9" s="115"/>
      <c r="H9" s="115"/>
      <c r="I9" s="115"/>
      <c r="J9" s="15"/>
    </row>
    <row r="10" spans="1:10" ht="15" x14ac:dyDescent="0.25">
      <c r="A10" s="111" t="s">
        <v>82</v>
      </c>
      <c r="B10" s="112"/>
      <c r="C10" s="112"/>
      <c r="D10" s="113"/>
      <c r="E10" s="14">
        <f>+'DULCE Y SALADO SA'!E18</f>
        <v>97000</v>
      </c>
      <c r="F10" s="114" t="s">
        <v>37</v>
      </c>
      <c r="G10" s="115"/>
      <c r="H10" s="115"/>
      <c r="I10" s="115"/>
      <c r="J10" s="14"/>
    </row>
    <row r="11" spans="1:10" ht="15" x14ac:dyDescent="0.25">
      <c r="A11" s="111"/>
      <c r="B11" s="112"/>
      <c r="C11" s="112"/>
      <c r="D11" s="113"/>
      <c r="E11" s="14"/>
      <c r="F11" s="114" t="s">
        <v>38</v>
      </c>
      <c r="G11" s="115"/>
      <c r="H11" s="115"/>
      <c r="I11" s="115"/>
      <c r="J11" s="14"/>
    </row>
    <row r="12" spans="1:10" ht="15" x14ac:dyDescent="0.25">
      <c r="A12" s="111"/>
      <c r="B12" s="112"/>
      <c r="C12" s="112"/>
      <c r="D12" s="113"/>
      <c r="E12" s="14"/>
      <c r="F12" s="114"/>
      <c r="G12" s="115"/>
      <c r="H12" s="115"/>
      <c r="I12" s="115"/>
      <c r="J12" s="17"/>
    </row>
    <row r="13" spans="1:10" thickBot="1" x14ac:dyDescent="0.3">
      <c r="A13" s="116"/>
      <c r="B13" s="117"/>
      <c r="C13" s="117"/>
      <c r="D13" s="118"/>
      <c r="E13" s="18"/>
      <c r="F13" s="114"/>
      <c r="G13" s="115"/>
      <c r="H13" s="115"/>
      <c r="I13" s="115"/>
      <c r="J13" s="14"/>
    </row>
    <row r="14" spans="1:10" thickBot="1" x14ac:dyDescent="0.3">
      <c r="A14" s="119" t="s">
        <v>39</v>
      </c>
      <c r="B14" s="120"/>
      <c r="C14" s="120"/>
      <c r="D14" s="121"/>
      <c r="E14" s="19">
        <f>SUM(E6:E13)</f>
        <v>385515</v>
      </c>
      <c r="F14" s="122" t="s">
        <v>40</v>
      </c>
      <c r="G14" s="123"/>
      <c r="H14" s="123"/>
      <c r="I14" s="124"/>
      <c r="J14" s="19">
        <f>+J6+J7+J8+J9+J10+J11</f>
        <v>190100</v>
      </c>
    </row>
    <row r="15" spans="1:10" thickBot="1" x14ac:dyDescent="0.3">
      <c r="A15" s="20"/>
      <c r="B15" s="21"/>
      <c r="C15" s="21"/>
      <c r="D15" s="21"/>
      <c r="E15" s="22"/>
    </row>
    <row r="16" spans="1:10" ht="15" x14ac:dyDescent="0.2">
      <c r="A16" s="127" t="s">
        <v>41</v>
      </c>
      <c r="B16" s="128"/>
      <c r="C16" s="128"/>
      <c r="D16" s="129"/>
      <c r="E16" s="23"/>
      <c r="F16" s="127" t="s">
        <v>42</v>
      </c>
      <c r="G16" s="128"/>
      <c r="H16" s="128"/>
      <c r="I16" s="129"/>
      <c r="J16" s="24" t="str">
        <f>+J4</f>
        <v>$</v>
      </c>
    </row>
    <row r="17" spans="1:19" ht="15" x14ac:dyDescent="0.25">
      <c r="A17" s="130" t="s">
        <v>68</v>
      </c>
      <c r="B17" s="131"/>
      <c r="C17" s="131"/>
      <c r="D17" s="132"/>
      <c r="E17" s="25">
        <f>+'DULCE Y SALADO SA'!G12</f>
        <v>122000</v>
      </c>
      <c r="F17" s="133"/>
      <c r="G17" s="134"/>
      <c r="H17" s="134"/>
      <c r="I17" s="134"/>
      <c r="J17" s="26"/>
    </row>
    <row r="18" spans="1:19" ht="15" x14ac:dyDescent="0.25">
      <c r="A18" s="130" t="s">
        <v>43</v>
      </c>
      <c r="B18" s="131"/>
      <c r="C18" s="131"/>
      <c r="D18" s="132"/>
      <c r="E18" s="64">
        <f>+'DULCE Y SALADO SA'!G13</f>
        <v>35000</v>
      </c>
      <c r="F18" s="133"/>
      <c r="G18" s="134"/>
      <c r="H18" s="134"/>
      <c r="I18" s="134"/>
      <c r="J18" s="26"/>
    </row>
    <row r="19" spans="1:19" thickBot="1" x14ac:dyDescent="0.3">
      <c r="A19" s="130" t="s">
        <v>80</v>
      </c>
      <c r="B19" s="131"/>
      <c r="C19" s="131"/>
      <c r="D19" s="132"/>
      <c r="E19" s="25">
        <f>+'DULCE Y SALADO SA'!C26</f>
        <v>75800</v>
      </c>
      <c r="F19" s="122" t="s">
        <v>44</v>
      </c>
      <c r="G19" s="123"/>
      <c r="H19" s="123"/>
      <c r="I19" s="124"/>
      <c r="J19" s="27">
        <v>0</v>
      </c>
      <c r="O19" s="28"/>
      <c r="P19" s="29"/>
      <c r="Q19" s="30"/>
      <c r="R19" s="30"/>
      <c r="S19" s="31"/>
    </row>
    <row r="20" spans="1:19" thickBot="1" x14ac:dyDescent="0.3">
      <c r="A20" s="122" t="s">
        <v>45</v>
      </c>
      <c r="B20" s="123"/>
      <c r="C20" s="123"/>
      <c r="D20" s="124"/>
      <c r="E20" s="19">
        <f>SUM(E17:E19)</f>
        <v>232800</v>
      </c>
      <c r="F20" s="122" t="s">
        <v>46</v>
      </c>
      <c r="G20" s="123"/>
      <c r="H20" s="123"/>
      <c r="I20" s="124"/>
      <c r="J20" s="19">
        <f>+J14+J19</f>
        <v>190100</v>
      </c>
    </row>
    <row r="21" spans="1:19" thickBot="1" x14ac:dyDescent="0.3">
      <c r="A21" s="32"/>
      <c r="B21" s="21"/>
      <c r="C21" s="21"/>
      <c r="D21" s="33"/>
      <c r="E21" s="34"/>
      <c r="F21" s="148" t="s">
        <v>47</v>
      </c>
      <c r="G21" s="149"/>
      <c r="H21" s="149"/>
      <c r="I21" s="150"/>
      <c r="J21" s="35">
        <f>+E22-J14</f>
        <v>428215</v>
      </c>
      <c r="K21" s="125" t="s">
        <v>48</v>
      </c>
      <c r="L21" s="126"/>
      <c r="M21" s="126"/>
      <c r="N21" s="36"/>
    </row>
    <row r="22" spans="1:19" thickBot="1" x14ac:dyDescent="0.25">
      <c r="A22" s="135" t="s">
        <v>49</v>
      </c>
      <c r="B22" s="136"/>
      <c r="C22" s="136"/>
      <c r="D22" s="137"/>
      <c r="E22" s="37">
        <f>+E20+E14</f>
        <v>618315</v>
      </c>
      <c r="F22" s="135" t="s">
        <v>50</v>
      </c>
      <c r="G22" s="136"/>
      <c r="H22" s="136"/>
      <c r="I22" s="138"/>
      <c r="J22" s="38">
        <f>+E22</f>
        <v>618315</v>
      </c>
      <c r="K22" s="39"/>
    </row>
    <row r="23" spans="1:19" ht="15" x14ac:dyDescent="0.25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1"/>
    </row>
    <row r="24" spans="1:19" thickBo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1"/>
    </row>
    <row r="25" spans="1:19" ht="15" x14ac:dyDescent="0.25">
      <c r="A25" s="40"/>
      <c r="B25" s="139" t="s">
        <v>51</v>
      </c>
      <c r="C25" s="140"/>
      <c r="D25" s="140"/>
      <c r="E25" s="141"/>
      <c r="F25" s="145"/>
      <c r="G25" s="146"/>
      <c r="H25" s="146"/>
      <c r="I25" s="81"/>
      <c r="J25" s="81"/>
      <c r="K25" s="41"/>
    </row>
    <row r="26" spans="1:19" ht="13.5" thickBot="1" x14ac:dyDescent="0.25">
      <c r="B26" s="142"/>
      <c r="C26" s="143"/>
      <c r="D26" s="143"/>
      <c r="E26" s="144"/>
      <c r="F26" s="147"/>
      <c r="G26" s="146"/>
      <c r="H26" s="146"/>
      <c r="I26" s="82"/>
      <c r="J26" s="82"/>
    </row>
    <row r="27" spans="1:19" ht="12.75" x14ac:dyDescent="0.2">
      <c r="F27" s="82"/>
      <c r="G27" s="82" t="s">
        <v>69</v>
      </c>
      <c r="H27" s="82"/>
      <c r="I27" s="83">
        <f>+'DULCE Y SALADO SA'!H19</f>
        <v>409915</v>
      </c>
      <c r="J27" s="82"/>
    </row>
    <row r="28" spans="1:19" ht="12.75" x14ac:dyDescent="0.2">
      <c r="F28" s="82"/>
      <c r="G28" s="82" t="s">
        <v>70</v>
      </c>
      <c r="H28" s="82"/>
      <c r="I28" s="84"/>
      <c r="J28" s="82"/>
    </row>
    <row r="29" spans="1:19" ht="12.75" x14ac:dyDescent="0.2">
      <c r="F29" s="82"/>
      <c r="G29" s="82" t="s">
        <v>71</v>
      </c>
      <c r="H29" s="82"/>
      <c r="I29" s="84">
        <f>+J21</f>
        <v>428215</v>
      </c>
      <c r="J29" s="82"/>
    </row>
    <row r="30" spans="1:19" ht="12.75" x14ac:dyDescent="0.2">
      <c r="F30" s="85"/>
      <c r="G30" s="82" t="s">
        <v>72</v>
      </c>
      <c r="H30" s="82"/>
      <c r="I30" s="85">
        <f>+I29-I27</f>
        <v>18300</v>
      </c>
      <c r="J30" s="84"/>
    </row>
    <row r="31" spans="1:19" ht="12.75" x14ac:dyDescent="0.2">
      <c r="F31" s="82"/>
      <c r="G31" s="82"/>
      <c r="H31" s="82"/>
      <c r="I31" s="82"/>
      <c r="J31" s="82"/>
    </row>
    <row r="32" spans="1:19" ht="12.75" x14ac:dyDescent="0.2">
      <c r="F32" s="82"/>
      <c r="G32" s="82"/>
      <c r="H32" s="82"/>
      <c r="I32" s="82"/>
      <c r="J32" s="82"/>
    </row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  <row r="82" ht="12.75" x14ac:dyDescent="0.2"/>
    <row r="83" ht="12.75" x14ac:dyDescent="0.2"/>
    <row r="84" ht="12.75" x14ac:dyDescent="0.2"/>
    <row r="85" ht="12.75" x14ac:dyDescent="0.2"/>
    <row r="86" ht="12.75" x14ac:dyDescent="0.2"/>
    <row r="87" ht="12.75" x14ac:dyDescent="0.2"/>
    <row r="88" ht="12.75" x14ac:dyDescent="0.2"/>
    <row r="89" ht="12.75" x14ac:dyDescent="0.2"/>
    <row r="90" ht="12.75" x14ac:dyDescent="0.2"/>
    <row r="91" ht="12.75" x14ac:dyDescent="0.2"/>
    <row r="92" ht="12.75" x14ac:dyDescent="0.2"/>
    <row r="93" ht="12.75" x14ac:dyDescent="0.2"/>
    <row r="94" ht="12.75" x14ac:dyDescent="0.2"/>
    <row r="95" ht="12.75" x14ac:dyDescent="0.2"/>
    <row r="96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  <row r="125" ht="12.75" x14ac:dyDescent="0.2"/>
    <row r="126" ht="12.75" x14ac:dyDescent="0.2"/>
    <row r="127" ht="12.75" x14ac:dyDescent="0.2"/>
    <row r="128" ht="12.75" x14ac:dyDescent="0.2"/>
    <row r="129" ht="12.75" x14ac:dyDescent="0.2"/>
    <row r="130" ht="12.75" x14ac:dyDescent="0.2"/>
    <row r="131" ht="12.75" x14ac:dyDescent="0.2"/>
    <row r="132" ht="12.75" x14ac:dyDescent="0.2"/>
    <row r="133" ht="12.75" x14ac:dyDescent="0.2"/>
    <row r="134" ht="12.75" x14ac:dyDescent="0.2"/>
    <row r="135" ht="12.75" x14ac:dyDescent="0.2"/>
    <row r="136" ht="12.75" x14ac:dyDescent="0.2"/>
    <row r="137" ht="12.75" x14ac:dyDescent="0.2"/>
    <row r="138" ht="12.75" x14ac:dyDescent="0.2"/>
    <row r="139" ht="12.75" x14ac:dyDescent="0.2"/>
    <row r="140" ht="12.75" x14ac:dyDescent="0.2"/>
    <row r="141" ht="12.75" x14ac:dyDescent="0.2"/>
    <row r="142" ht="12.75" x14ac:dyDescent="0.2"/>
    <row r="143" ht="12.75" x14ac:dyDescent="0.2"/>
    <row r="144" ht="12.75" x14ac:dyDescent="0.2"/>
    <row r="145" ht="12.75" x14ac:dyDescent="0.2"/>
    <row r="146" ht="12.75" x14ac:dyDescent="0.2"/>
    <row r="147" ht="12.75" x14ac:dyDescent="0.2"/>
    <row r="148" ht="12.75" x14ac:dyDescent="0.2"/>
    <row r="149" ht="12.75" x14ac:dyDescent="0.2"/>
    <row r="150" ht="12.75" x14ac:dyDescent="0.2"/>
    <row r="151" ht="12.75" x14ac:dyDescent="0.2"/>
    <row r="152" ht="12.75" x14ac:dyDescent="0.2"/>
    <row r="153" ht="12.75" x14ac:dyDescent="0.2"/>
    <row r="154" ht="12.75" x14ac:dyDescent="0.2"/>
    <row r="155" ht="12.75" x14ac:dyDescent="0.2"/>
    <row r="156" ht="12.75" x14ac:dyDescent="0.2"/>
    <row r="157" ht="12.75" x14ac:dyDescent="0.2"/>
    <row r="158" ht="12.75" x14ac:dyDescent="0.2"/>
    <row r="159" ht="12.75" x14ac:dyDescent="0.2"/>
    <row r="160" ht="12.75" x14ac:dyDescent="0.2"/>
    <row r="161" ht="12.75" x14ac:dyDescent="0.2"/>
    <row r="162" ht="12.75" x14ac:dyDescent="0.2"/>
    <row r="163" ht="12.75" x14ac:dyDescent="0.2"/>
    <row r="164" ht="12.75" x14ac:dyDescent="0.2"/>
    <row r="165" ht="12.75" x14ac:dyDescent="0.2"/>
    <row r="166" ht="12.75" x14ac:dyDescent="0.2"/>
    <row r="167" ht="12.75" x14ac:dyDescent="0.2"/>
    <row r="168" ht="12.75" x14ac:dyDescent="0.2"/>
    <row r="169" ht="12.75" x14ac:dyDescent="0.2"/>
    <row r="170" ht="12.75" x14ac:dyDescent="0.2"/>
    <row r="171" ht="12.75" x14ac:dyDescent="0.2"/>
    <row r="172" ht="12.75" x14ac:dyDescent="0.2"/>
    <row r="173" ht="12.75" x14ac:dyDescent="0.2"/>
    <row r="174" ht="12.75" x14ac:dyDescent="0.2"/>
    <row r="175" ht="12.75" x14ac:dyDescent="0.2"/>
    <row r="176" ht="12.75" x14ac:dyDescent="0.2"/>
    <row r="177" ht="12.75" x14ac:dyDescent="0.2"/>
    <row r="178" ht="12.75" x14ac:dyDescent="0.2"/>
    <row r="179" ht="12.75" x14ac:dyDescent="0.2"/>
    <row r="180" ht="12.75" x14ac:dyDescent="0.2"/>
    <row r="181" ht="12.75" x14ac:dyDescent="0.2"/>
    <row r="182" ht="12.75" x14ac:dyDescent="0.2"/>
    <row r="183" ht="12.75" x14ac:dyDescent="0.2"/>
    <row r="184" ht="12.75" x14ac:dyDescent="0.2"/>
    <row r="185" ht="12.75" x14ac:dyDescent="0.2"/>
    <row r="186" ht="12.75" x14ac:dyDescent="0.2"/>
    <row r="187" ht="12.75" x14ac:dyDescent="0.2"/>
    <row r="188" ht="12.75" x14ac:dyDescent="0.2"/>
    <row r="189" ht="12.75" x14ac:dyDescent="0.2"/>
    <row r="190" ht="12.75" x14ac:dyDescent="0.2"/>
    <row r="191" ht="12.75" x14ac:dyDescent="0.2"/>
    <row r="192" ht="12.75" x14ac:dyDescent="0.2"/>
    <row r="193" ht="12.75" x14ac:dyDescent="0.2"/>
    <row r="194" ht="12.75" x14ac:dyDescent="0.2"/>
    <row r="195" ht="12.75" x14ac:dyDescent="0.2"/>
    <row r="196" ht="12.75" x14ac:dyDescent="0.2"/>
    <row r="197" ht="12.75" x14ac:dyDescent="0.2"/>
    <row r="198" ht="12.75" x14ac:dyDescent="0.2"/>
    <row r="199" ht="12.75" x14ac:dyDescent="0.2"/>
    <row r="200" ht="12.75" x14ac:dyDescent="0.2"/>
    <row r="201" ht="12.75" x14ac:dyDescent="0.2"/>
    <row r="202" ht="12.75" x14ac:dyDescent="0.2"/>
    <row r="203" ht="12.75" x14ac:dyDescent="0.2"/>
    <row r="204" ht="12.75" x14ac:dyDescent="0.2"/>
    <row r="205" ht="12.75" x14ac:dyDescent="0.2"/>
    <row r="206" ht="12.75" x14ac:dyDescent="0.2"/>
    <row r="207" ht="12.75" x14ac:dyDescent="0.2"/>
    <row r="208" ht="12.75" x14ac:dyDescent="0.2"/>
    <row r="209" ht="12.75" x14ac:dyDescent="0.2"/>
    <row r="210" ht="12.75" x14ac:dyDescent="0.2"/>
    <row r="211" ht="12.75" x14ac:dyDescent="0.2"/>
    <row r="212" ht="12.75" x14ac:dyDescent="0.2"/>
    <row r="213" ht="12.75" x14ac:dyDescent="0.2"/>
    <row r="214" ht="12.75" x14ac:dyDescent="0.2"/>
    <row r="215" ht="12.75" x14ac:dyDescent="0.2"/>
    <row r="216" ht="12.75" x14ac:dyDescent="0.2"/>
    <row r="217" ht="12.75" x14ac:dyDescent="0.2"/>
    <row r="218" ht="12.75" x14ac:dyDescent="0.2"/>
    <row r="219" ht="12.75" x14ac:dyDescent="0.2"/>
    <row r="220" ht="12.75" x14ac:dyDescent="0.2"/>
    <row r="221" ht="12.75" x14ac:dyDescent="0.2"/>
    <row r="222" ht="12.75" x14ac:dyDescent="0.2"/>
    <row r="223" ht="12.75" x14ac:dyDescent="0.2"/>
    <row r="224" ht="12.75" x14ac:dyDescent="0.2"/>
    <row r="225" ht="12.75" x14ac:dyDescent="0.2"/>
    <row r="226" ht="12.75" x14ac:dyDescent="0.2"/>
    <row r="227" ht="12.75" x14ac:dyDescent="0.2"/>
    <row r="228" ht="12.75" x14ac:dyDescent="0.2"/>
    <row r="229" ht="12.75" x14ac:dyDescent="0.2"/>
    <row r="230" ht="12.75" x14ac:dyDescent="0.2"/>
    <row r="231" ht="12.75" x14ac:dyDescent="0.2"/>
    <row r="232" ht="12.75" x14ac:dyDescent="0.2"/>
    <row r="233" ht="12.75" x14ac:dyDescent="0.2"/>
    <row r="234" ht="12.75" x14ac:dyDescent="0.2"/>
    <row r="235" ht="12.75" x14ac:dyDescent="0.2"/>
    <row r="236" ht="12.75" x14ac:dyDescent="0.2"/>
    <row r="237" ht="12.75" x14ac:dyDescent="0.2"/>
    <row r="238" ht="12.75" x14ac:dyDescent="0.2"/>
    <row r="239" ht="12.75" x14ac:dyDescent="0.2"/>
    <row r="240" ht="12.75" x14ac:dyDescent="0.2"/>
    <row r="241" ht="12.75" x14ac:dyDescent="0.2"/>
    <row r="242" ht="12.75" x14ac:dyDescent="0.2"/>
    <row r="243" ht="12.75" x14ac:dyDescent="0.2"/>
    <row r="244" ht="12.75" x14ac:dyDescent="0.2"/>
    <row r="245" ht="12.75" x14ac:dyDescent="0.2"/>
    <row r="246" ht="12.75" x14ac:dyDescent="0.2"/>
    <row r="247" ht="12.75" x14ac:dyDescent="0.2"/>
    <row r="248" ht="12.75" x14ac:dyDescent="0.2"/>
    <row r="249" ht="12.75" x14ac:dyDescent="0.2"/>
    <row r="250" ht="12.75" x14ac:dyDescent="0.2"/>
    <row r="251" ht="12.75" x14ac:dyDescent="0.2"/>
    <row r="252" ht="12.75" x14ac:dyDescent="0.2"/>
    <row r="253" ht="12.75" x14ac:dyDescent="0.2"/>
    <row r="254" ht="12.75" x14ac:dyDescent="0.2"/>
    <row r="255" ht="12.75" x14ac:dyDescent="0.2"/>
    <row r="25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</sheetData>
  <mergeCells count="40">
    <mergeCell ref="A22:D22"/>
    <mergeCell ref="F22:I22"/>
    <mergeCell ref="B25:E26"/>
    <mergeCell ref="F25:H26"/>
    <mergeCell ref="A19:D19"/>
    <mergeCell ref="F19:I19"/>
    <mergeCell ref="A20:D20"/>
    <mergeCell ref="F20:I20"/>
    <mergeCell ref="F21:I21"/>
    <mergeCell ref="K21:M21"/>
    <mergeCell ref="A16:D16"/>
    <mergeCell ref="F16:I16"/>
    <mergeCell ref="A17:D17"/>
    <mergeCell ref="F17:I17"/>
    <mergeCell ref="A18:D18"/>
    <mergeCell ref="F18:I18"/>
    <mergeCell ref="A12:D12"/>
    <mergeCell ref="F12:I12"/>
    <mergeCell ref="A13:D13"/>
    <mergeCell ref="F13:I13"/>
    <mergeCell ref="A14:D14"/>
    <mergeCell ref="F14:I14"/>
    <mergeCell ref="A9:D9"/>
    <mergeCell ref="F9:I9"/>
    <mergeCell ref="A10:D10"/>
    <mergeCell ref="F10:I10"/>
    <mergeCell ref="A11:D11"/>
    <mergeCell ref="F11:I11"/>
    <mergeCell ref="A6:D6"/>
    <mergeCell ref="F6:I6"/>
    <mergeCell ref="A7:D7"/>
    <mergeCell ref="F7:I7"/>
    <mergeCell ref="A8:D8"/>
    <mergeCell ref="F8:I8"/>
    <mergeCell ref="A1:J1"/>
    <mergeCell ref="A2:J2"/>
    <mergeCell ref="A4:D4"/>
    <mergeCell ref="F4:I4"/>
    <mergeCell ref="A5:D5"/>
    <mergeCell ref="F5:I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topLeftCell="A10" zoomScale="145" zoomScaleNormal="145" workbookViewId="0">
      <selection sqref="A1:B24"/>
    </sheetView>
  </sheetViews>
  <sheetFormatPr baseColWidth="10" defaultColWidth="11.42578125" defaultRowHeight="15" x14ac:dyDescent="0.25"/>
  <cols>
    <col min="1" max="1" width="33.140625" style="42" customWidth="1"/>
    <col min="2" max="2" width="55.28515625" style="42" customWidth="1"/>
    <col min="3" max="16384" width="11.42578125" style="42"/>
  </cols>
  <sheetData>
    <row r="1" spans="1:4" ht="30" customHeight="1" thickBot="1" x14ac:dyDescent="0.3">
      <c r="A1" s="153" t="s">
        <v>52</v>
      </c>
      <c r="B1" s="154"/>
    </row>
    <row r="2" spans="1:4" ht="15.75" thickBot="1" x14ac:dyDescent="0.3">
      <c r="A2" s="155" t="s">
        <v>53</v>
      </c>
      <c r="B2" s="156"/>
    </row>
    <row r="3" spans="1:4" ht="15.75" thickBot="1" x14ac:dyDescent="0.3">
      <c r="A3" s="157" t="s">
        <v>54</v>
      </c>
      <c r="B3" s="158"/>
    </row>
    <row r="4" spans="1:4" ht="15.75" thickBot="1" x14ac:dyDescent="0.3">
      <c r="A4" s="43" t="s">
        <v>55</v>
      </c>
      <c r="B4" s="44" t="s">
        <v>56</v>
      </c>
    </row>
    <row r="5" spans="1:4" ht="24.75" customHeight="1" thickBot="1" x14ac:dyDescent="0.3">
      <c r="A5" s="155" t="s">
        <v>57</v>
      </c>
      <c r="B5" s="156"/>
    </row>
    <row r="6" spans="1:4" ht="15.75" thickBot="1" x14ac:dyDescent="0.3">
      <c r="A6" s="45" t="s">
        <v>58</v>
      </c>
      <c r="B6" s="65">
        <f>+'DULCE Y SALADO SA'!J23</f>
        <v>40000</v>
      </c>
    </row>
    <row r="7" spans="1:4" ht="15.75" thickBot="1" x14ac:dyDescent="0.3">
      <c r="A7" s="47" t="s">
        <v>59</v>
      </c>
      <c r="B7" s="65">
        <f>+'DULCE Y SALADO SA'!I17</f>
        <v>6000</v>
      </c>
    </row>
    <row r="8" spans="1:4" ht="15.75" thickBot="1" x14ac:dyDescent="0.3">
      <c r="A8" s="48" t="s">
        <v>60</v>
      </c>
      <c r="B8" s="67">
        <f>+B6-B7</f>
        <v>34000</v>
      </c>
    </row>
    <row r="9" spans="1:4" ht="15.75" thickBot="1" x14ac:dyDescent="0.3">
      <c r="A9" s="49"/>
      <c r="B9" s="50"/>
    </row>
    <row r="10" spans="1:4" ht="24.75" customHeight="1" thickBot="1" x14ac:dyDescent="0.3">
      <c r="A10" s="151" t="s">
        <v>61</v>
      </c>
      <c r="B10" s="152"/>
    </row>
    <row r="11" spans="1:4" ht="15.75" thickBot="1" x14ac:dyDescent="0.3">
      <c r="A11" s="51" t="s">
        <v>84</v>
      </c>
      <c r="B11" s="77">
        <f>+'DULCE Y SALADO SA'!J22</f>
        <v>1000</v>
      </c>
    </row>
    <row r="12" spans="1:4" ht="15.75" thickBot="1" x14ac:dyDescent="0.3">
      <c r="A12" s="52"/>
      <c r="B12" s="46"/>
    </row>
    <row r="13" spans="1:4" ht="15.75" thickBot="1" x14ac:dyDescent="0.3">
      <c r="A13" s="52"/>
      <c r="B13" s="46"/>
    </row>
    <row r="14" spans="1:4" ht="15.75" thickBot="1" x14ac:dyDescent="0.3">
      <c r="A14" s="52"/>
      <c r="B14" s="46"/>
    </row>
    <row r="15" spans="1:4" ht="15.75" thickBot="1" x14ac:dyDescent="0.3">
      <c r="A15" s="52"/>
      <c r="B15" s="46"/>
    </row>
    <row r="16" spans="1:4" ht="15.75" thickBot="1" x14ac:dyDescent="0.3">
      <c r="A16" s="52"/>
      <c r="B16" s="46" t="s">
        <v>62</v>
      </c>
      <c r="D16" s="78"/>
    </row>
    <row r="17" spans="1:2" ht="30.75" customHeight="1" thickBot="1" x14ac:dyDescent="0.3">
      <c r="A17" s="151" t="s">
        <v>63</v>
      </c>
      <c r="B17" s="152"/>
    </row>
    <row r="18" spans="1:2" ht="15.75" thickBot="1" x14ac:dyDescent="0.3">
      <c r="A18" s="52" t="str">
        <f>+'DULCE Y SALADO SA'!B20</f>
        <v>Intereses Punitorios Pagados</v>
      </c>
      <c r="B18" s="65">
        <f>+'DULCE Y SALADO SA'!I20</f>
        <v>15200</v>
      </c>
    </row>
    <row r="19" spans="1:2" ht="15.75" thickBot="1" x14ac:dyDescent="0.3">
      <c r="A19" s="52" t="str">
        <f>+'DULCE Y SALADO SA'!B24</f>
        <v>Comisiones Bancarias</v>
      </c>
      <c r="B19" s="65">
        <f>+'DULCE Y SALADO SA'!I24</f>
        <v>500</v>
      </c>
    </row>
    <row r="20" spans="1:2" ht="15.75" thickBot="1" x14ac:dyDescent="0.3">
      <c r="A20" s="52" t="str">
        <f>+'DULCE Y SALADO SA'!B25</f>
        <v>Seguros Pagados</v>
      </c>
      <c r="B20" s="65">
        <f>+'DULCE Y SALADO SA'!I25</f>
        <v>1000</v>
      </c>
    </row>
    <row r="21" spans="1:2" ht="15.75" thickBot="1" x14ac:dyDescent="0.3">
      <c r="A21" s="52"/>
      <c r="B21" s="53"/>
    </row>
    <row r="22" spans="1:2" ht="30" x14ac:dyDescent="0.25">
      <c r="A22" s="54" t="s">
        <v>64</v>
      </c>
      <c r="B22" s="66">
        <f>+B11-B18-B19-B20</f>
        <v>-15700</v>
      </c>
    </row>
    <row r="23" spans="1:2" ht="15.75" thickBot="1" x14ac:dyDescent="0.3">
      <c r="A23" s="52"/>
      <c r="B23" s="65"/>
    </row>
    <row r="24" spans="1:2" ht="36" customHeight="1" thickBot="1" x14ac:dyDescent="0.3">
      <c r="A24" s="55" t="s">
        <v>65</v>
      </c>
      <c r="B24" s="68">
        <f>+B8+B22</f>
        <v>18300</v>
      </c>
    </row>
    <row r="25" spans="1:2" ht="36" customHeight="1" x14ac:dyDescent="0.25"/>
    <row r="26" spans="1:2" ht="36" customHeight="1" x14ac:dyDescent="0.25"/>
    <row r="27" spans="1:2" ht="36" customHeight="1" x14ac:dyDescent="0.25"/>
    <row r="28" spans="1:2" ht="36" customHeight="1" x14ac:dyDescent="0.25"/>
    <row r="29" spans="1:2" ht="36" customHeight="1" x14ac:dyDescent="0.25"/>
    <row r="30" spans="1:2" ht="36" customHeight="1" x14ac:dyDescent="0.25"/>
  </sheetData>
  <mergeCells count="6">
    <mergeCell ref="A17:B17"/>
    <mergeCell ref="A1:B1"/>
    <mergeCell ref="A2:B2"/>
    <mergeCell ref="A3:B3"/>
    <mergeCell ref="A5:B5"/>
    <mergeCell ref="A10:B1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DULCE Y SALADO SA</vt:lpstr>
      <vt:lpstr>EE. SIT. PATRIMONIAL</vt:lpstr>
      <vt:lpstr>EST. RESULTADO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2026-06-04T16:09:45Z</dcterms:modified>
</cp:coreProperties>
</file>