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i unidad\UTN 2026\MEDRANO 2026\ORG. EMP 2026\UNIDAD 3 - CLASE 8 - 9 - 10\CLASE 9  14 05 26  Clase  10   21 05 26\CLASE 9 14 05 26 DADA\"/>
    </mc:Choice>
  </mc:AlternateContent>
  <bookViews>
    <workbookView xWindow="-105" yWindow="-105" windowWidth="23250" windowHeight="12450"/>
  </bookViews>
  <sheets>
    <sheet name="MAYORES" sheetId="8" r:id="rId1"/>
    <sheet name=" Estado Sit.  Patrimonial" sheetId="4" r:id="rId2"/>
    <sheet name="Estado de Resultados" sheetId="9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g0n3HxhgZifTL8QCjbQFCiWPYYJg=="/>
    </ext>
  </extLst>
</workbook>
</file>

<file path=xl/calcChain.xml><?xml version="1.0" encoding="utf-8"?>
<calcChain xmlns="http://schemas.openxmlformats.org/spreadsheetml/2006/main">
  <c r="B8" i="9" l="1"/>
  <c r="B7" i="9"/>
  <c r="B6" i="9"/>
  <c r="J21" i="4"/>
  <c r="J20" i="4"/>
  <c r="J14" i="4"/>
  <c r="J11" i="4"/>
  <c r="J9" i="4"/>
  <c r="J8" i="4"/>
  <c r="E22" i="4"/>
  <c r="E20" i="4"/>
  <c r="E14" i="4"/>
  <c r="E9" i="4"/>
  <c r="E17" i="4"/>
  <c r="E10" i="4"/>
  <c r="E6" i="4"/>
  <c r="E50" i="8"/>
  <c r="H38" i="8"/>
  <c r="E38" i="8"/>
  <c r="N26" i="8"/>
  <c r="K26" i="8"/>
  <c r="H26" i="8"/>
  <c r="B26" i="8"/>
  <c r="N14" i="8"/>
  <c r="K14" i="8"/>
  <c r="H14" i="8"/>
  <c r="E14" i="8"/>
  <c r="B14" i="8"/>
  <c r="B62" i="8"/>
  <c r="N50" i="8"/>
  <c r="K50" i="8"/>
  <c r="B29" i="9" l="1"/>
  <c r="B16" i="9"/>
  <c r="B30" i="9" s="1"/>
  <c r="J16" i="4" l="1"/>
  <c r="E16" i="4"/>
  <c r="H50" i="8" l="1"/>
  <c r="B50" i="8"/>
  <c r="N38" i="8"/>
  <c r="K38" i="8"/>
  <c r="B38" i="8"/>
  <c r="E26" i="8"/>
  <c r="B9" i="8"/>
  <c r="J22" i="4" l="1"/>
</calcChain>
</file>

<file path=xl/sharedStrings.xml><?xml version="1.0" encoding="utf-8"?>
<sst xmlns="http://schemas.openxmlformats.org/spreadsheetml/2006/main" count="134" uniqueCount="79">
  <si>
    <t>$</t>
  </si>
  <si>
    <t>Activo Corriente</t>
  </si>
  <si>
    <t>Pasivo Corriente</t>
  </si>
  <si>
    <t>Bienes de cambio</t>
  </si>
  <si>
    <t>Anticipos de clientes</t>
  </si>
  <si>
    <t>Total del Activo Corriente</t>
  </si>
  <si>
    <t>Total del Pasivo Corriente</t>
  </si>
  <si>
    <t>Activo No Corriente</t>
  </si>
  <si>
    <t>Total del Activo No Corriente</t>
  </si>
  <si>
    <t>D</t>
  </si>
  <si>
    <t>H</t>
  </si>
  <si>
    <t>Denominación de la entidad: XXX</t>
  </si>
  <si>
    <t>ESTADO DE SITUACION PATRIMONIAL AL .. / .. / ....  </t>
  </si>
  <si>
    <t>Actual</t>
  </si>
  <si>
    <t> ACTIVO</t>
  </si>
  <si>
    <t> PASIVO</t>
  </si>
  <si>
    <t>Caja y Bancos </t>
  </si>
  <si>
    <t>Inversiones </t>
  </si>
  <si>
    <t>Créditos por ventas </t>
  </si>
  <si>
    <t>Otros créditos </t>
  </si>
  <si>
    <t>Cargas fiscales</t>
  </si>
  <si>
    <t>Otros activos</t>
  </si>
  <si>
    <t>Dividendos a pagar</t>
  </si>
  <si>
    <t>Pasivo No Corriente</t>
  </si>
  <si>
    <t>Activos intangibles</t>
  </si>
  <si>
    <t xml:space="preserve"> PATRIMONIO NETO </t>
  </si>
  <si>
    <t> TOTAL  DEL  ACTIVO</t>
  </si>
  <si>
    <t> TOTAL DEL PASIVO Y PATRIM. NETO</t>
  </si>
  <si>
    <t>CUENTAS  CONTABLES  :     SUMAS  Y  SALDOS</t>
  </si>
  <si>
    <t>Bienes de Uso</t>
  </si>
  <si>
    <t>Deudas Comerciales/Proveedoes</t>
  </si>
  <si>
    <t>Otras deudas/Obligaciones a pagar</t>
  </si>
  <si>
    <t>Deudas Sociales</t>
  </si>
  <si>
    <t>Total del Pasivo no corriente</t>
  </si>
  <si>
    <t xml:space="preserve">Total del Pasivo </t>
  </si>
  <si>
    <t>ESTADO DE RESULTADOS</t>
  </si>
  <si>
    <t>AL XX/YY/ZZ</t>
  </si>
  <si>
    <t>DESCRIPCIÓN</t>
  </si>
  <si>
    <t>IMPORTE</t>
  </si>
  <si>
    <t>INGRESOS y COSTO</t>
  </si>
  <si>
    <t>Ventas Netas</t>
  </si>
  <si>
    <t>CMV</t>
  </si>
  <si>
    <t>UTILIDAD BRUTA</t>
  </si>
  <si>
    <t>INGRESOS OPERATIVOS Y NO OPERATIVOS</t>
  </si>
  <si>
    <t>TOTAL INGRESOS OPERATIVOS Y NO OPERATIVOS</t>
  </si>
  <si>
    <t>GASTOS OPERATIVOS Y NO OPERATIVOS</t>
  </si>
  <si>
    <t xml:space="preserve">$ </t>
  </si>
  <si>
    <t>TOTAL GASTOS OPERATIVOS Y NO OPERATIVOS</t>
  </si>
  <si>
    <t>UTILIDAD NETA</t>
  </si>
  <si>
    <t>DENOMINACION DE LA ENTIDAD :</t>
  </si>
  <si>
    <t>PROVEEDORES</t>
  </si>
  <si>
    <t>OBLIGACIONES A PAGAR</t>
  </si>
  <si>
    <t>CAPITAL</t>
  </si>
  <si>
    <t>VENTAS</t>
  </si>
  <si>
    <t>IVA Cº Fº</t>
  </si>
  <si>
    <t>IVA Dº Fº</t>
  </si>
  <si>
    <t>ACREEDORES VARIOS</t>
  </si>
  <si>
    <t>ITO. SELLADOS CONT. COM</t>
  </si>
  <si>
    <t>GASTOS GENERALES</t>
  </si>
  <si>
    <t>INTERESES POR MORA</t>
  </si>
  <si>
    <t>ANTICIPO DE CLIENTES</t>
  </si>
  <si>
    <t xml:space="preserve">ITO IIBB </t>
  </si>
  <si>
    <t>HON. EST. CONTABLE</t>
  </si>
  <si>
    <t>HON. BUFFET ABOGADOS</t>
  </si>
  <si>
    <t>CAJA Y BANCO = CAJA+BCO. NACION + BCO. HSBC</t>
  </si>
  <si>
    <t>CAJA  "</t>
  </si>
  <si>
    <t>VALORES A DEPOSITAR "</t>
  </si>
  <si>
    <t>BANCO NACION "</t>
  </si>
  <si>
    <t>BANCO HSBC "</t>
  </si>
  <si>
    <t>BIENES DE CAMBIO = MERCADERIA</t>
  </si>
  <si>
    <t>MERCADERÍA "</t>
  </si>
  <si>
    <t>BIENES DE USO= MUEBLES Y UTILES</t>
  </si>
  <si>
    <t>MUEBLES Y UTILES "</t>
  </si>
  <si>
    <t>OTROS CRÉDITOS = IVA Cº Fº</t>
  </si>
  <si>
    <t xml:space="preserve">IVA Dº Fº </t>
  </si>
  <si>
    <t>Acreedores Varios</t>
  </si>
  <si>
    <t>PAT. NETO = ACTIVO - PASIVO</t>
  </si>
  <si>
    <t>RESULTADO +</t>
  </si>
  <si>
    <t>RESULTADO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</si>
</sst>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164" formatCode="_-[$$-409]* #,##0.00_ ;_-[$$-409]* \-#,##0.00\ ;_-[$$-409]* &quot;-&quot;??_ ;_-@_ "/>
    <numFmt numFmtId="165" formatCode="_-&quot;$&quot;\ * #,##0_-;\-&quot;$&quot;\ * #,##0_-;_-&quot;$&quot;\ * &quot;-&quot;??_-;_-@_-"/>
    <numFmt numFmtId="166" formatCode="&quot;$&quot;\ #,##0.0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FFCCFF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/>
        <bgColor rgb="FFD9D9D9"/>
      </patternFill>
    </fill>
    <fill>
      <patternFill patternType="solid">
        <fgColor rgb="FFD9D9D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indexed="64"/>
      </right>
      <top style="medium">
        <color rgb="FF000000"/>
      </top>
      <bottom style="medium">
        <color rgb="FFCCCCCC"/>
      </bottom>
      <diagonal/>
    </border>
    <border>
      <left style="medium">
        <color indexed="64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indexed="64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/>
      <top/>
      <bottom style="medium">
        <color rgb="FFCCCCCC"/>
      </bottom>
      <diagonal/>
    </border>
  </borders>
  <cellStyleXfs count="6">
    <xf numFmtId="0" fontId="0" fillId="0" borderId="0"/>
    <xf numFmtId="0" fontId="4" fillId="0" borderId="3"/>
    <xf numFmtId="0" fontId="3" fillId="0" borderId="3"/>
    <xf numFmtId="44" fontId="3" fillId="0" borderId="3" applyFont="0" applyFill="0" applyBorder="0" applyAlignment="0" applyProtection="0"/>
    <xf numFmtId="0" fontId="12" fillId="0" borderId="3"/>
    <xf numFmtId="44" fontId="12" fillId="0" borderId="0" applyFont="0" applyFill="0" applyBorder="0" applyAlignment="0" applyProtection="0"/>
  </cellStyleXfs>
  <cellXfs count="177">
    <xf numFmtId="0" fontId="0" fillId="0" borderId="0" xfId="0"/>
    <xf numFmtId="0" fontId="4" fillId="0" borderId="3" xfId="1"/>
    <xf numFmtId="0" fontId="6" fillId="0" borderId="1" xfId="1" applyFont="1" applyBorder="1"/>
    <xf numFmtId="0" fontId="6" fillId="0" borderId="3" xfId="1" applyFont="1"/>
    <xf numFmtId="164" fontId="6" fillId="0" borderId="2" xfId="1" applyNumberFormat="1" applyFont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8" fillId="4" borderId="3" xfId="1" applyFont="1" applyFill="1" applyAlignment="1">
      <alignment horizontal="center"/>
    </xf>
    <xf numFmtId="164" fontId="6" fillId="5" borderId="12" xfId="1" applyNumberFormat="1" applyFont="1" applyFill="1" applyBorder="1" applyAlignment="1">
      <alignment horizontal="center" vertical="center"/>
    </xf>
    <xf numFmtId="0" fontId="6" fillId="6" borderId="3" xfId="1" applyFont="1" applyFill="1"/>
    <xf numFmtId="0" fontId="4" fillId="6" borderId="3" xfId="1" applyFill="1"/>
    <xf numFmtId="0" fontId="3" fillId="0" borderId="3" xfId="2" applyAlignment="1">
      <alignment horizontal="right"/>
    </xf>
    <xf numFmtId="0" fontId="3" fillId="0" borderId="3" xfId="2"/>
    <xf numFmtId="0" fontId="10" fillId="7" borderId="3" xfId="2" applyFont="1" applyFill="1" applyAlignment="1">
      <alignment horizontal="center"/>
    </xf>
    <xf numFmtId="44" fontId="11" fillId="0" borderId="7" xfId="3" applyFont="1" applyBorder="1"/>
    <xf numFmtId="44" fontId="0" fillId="0" borderId="7" xfId="3" applyFont="1" applyBorder="1"/>
    <xf numFmtId="44" fontId="0" fillId="0" borderId="3" xfId="3" applyFont="1" applyAlignment="1">
      <alignment horizontal="right"/>
    </xf>
    <xf numFmtId="44" fontId="0" fillId="0" borderId="3" xfId="3" applyFont="1" applyBorder="1"/>
    <xf numFmtId="44" fontId="9" fillId="6" borderId="3" xfId="3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64" fontId="6" fillId="4" borderId="3" xfId="1" applyNumberFormat="1" applyFont="1" applyFill="1" applyAlignment="1">
      <alignment horizontal="center"/>
    </xf>
    <xf numFmtId="164" fontId="6" fillId="4" borderId="22" xfId="1" applyNumberFormat="1" applyFont="1" applyFill="1" applyBorder="1" applyAlignment="1">
      <alignment horizontal="center" vertical="center"/>
    </xf>
    <xf numFmtId="164" fontId="6" fillId="2" borderId="21" xfId="1" applyNumberFormat="1" applyFont="1" applyFill="1" applyBorder="1" applyAlignment="1">
      <alignment horizontal="center"/>
    </xf>
    <xf numFmtId="164" fontId="6" fillId="2" borderId="6" xfId="1" applyNumberFormat="1" applyFont="1" applyFill="1" applyBorder="1" applyAlignment="1">
      <alignment horizontal="center"/>
    </xf>
    <xf numFmtId="164" fontId="6" fillId="4" borderId="29" xfId="1" applyNumberFormat="1" applyFont="1" applyFill="1" applyBorder="1" applyAlignment="1">
      <alignment horizontal="center" vertical="center"/>
    </xf>
    <xf numFmtId="164" fontId="6" fillId="0" borderId="31" xfId="1" applyNumberFormat="1" applyFont="1" applyBorder="1" applyAlignment="1">
      <alignment horizontal="center"/>
    </xf>
    <xf numFmtId="164" fontId="6" fillId="0" borderId="22" xfId="1" applyNumberFormat="1" applyFont="1" applyBorder="1" applyAlignment="1">
      <alignment horizontal="center"/>
    </xf>
    <xf numFmtId="0" fontId="4" fillId="0" borderId="22" xfId="1" applyBorder="1"/>
    <xf numFmtId="164" fontId="6" fillId="4" borderId="5" xfId="1" applyNumberFormat="1" applyFont="1" applyFill="1" applyBorder="1" applyAlignment="1">
      <alignment horizontal="center"/>
    </xf>
    <xf numFmtId="164" fontId="6" fillId="5" borderId="10" xfId="1" applyNumberFormat="1" applyFont="1" applyFill="1" applyBorder="1" applyAlignment="1">
      <alignment horizontal="center" vertical="center"/>
    </xf>
    <xf numFmtId="0" fontId="8" fillId="4" borderId="34" xfId="1" applyFont="1" applyFill="1" applyBorder="1" applyAlignment="1">
      <alignment horizontal="center"/>
    </xf>
    <xf numFmtId="0" fontId="8" fillId="4" borderId="35" xfId="1" applyFont="1" applyFill="1" applyBorder="1" applyAlignment="1">
      <alignment horizontal="center"/>
    </xf>
    <xf numFmtId="164" fontId="6" fillId="0" borderId="36" xfId="1" applyNumberFormat="1" applyFont="1" applyBorder="1" applyAlignment="1">
      <alignment horizontal="center" vertical="center"/>
    </xf>
    <xf numFmtId="164" fontId="6" fillId="0" borderId="38" xfId="1" applyNumberFormat="1" applyFont="1" applyBorder="1" applyAlignment="1">
      <alignment horizontal="center"/>
    </xf>
    <xf numFmtId="166" fontId="6" fillId="0" borderId="38" xfId="1" applyNumberFormat="1" applyFont="1" applyBorder="1" applyAlignment="1">
      <alignment horizontal="center"/>
    </xf>
    <xf numFmtId="164" fontId="6" fillId="0" borderId="41" xfId="1" applyNumberFormat="1" applyFont="1" applyBorder="1" applyAlignment="1">
      <alignment horizontal="center"/>
    </xf>
    <xf numFmtId="2" fontId="6" fillId="0" borderId="38" xfId="1" applyNumberFormat="1" applyFont="1" applyBorder="1" applyAlignment="1">
      <alignment horizontal="center"/>
    </xf>
    <xf numFmtId="164" fontId="6" fillId="4" borderId="38" xfId="1" applyNumberFormat="1" applyFont="1" applyFill="1" applyBorder="1" applyAlignment="1">
      <alignment horizontal="center"/>
    </xf>
    <xf numFmtId="0" fontId="6" fillId="0" borderId="43" xfId="1" applyFont="1" applyBorder="1" applyAlignment="1">
      <alignment horizontal="center"/>
    </xf>
    <xf numFmtId="0" fontId="10" fillId="7" borderId="3" xfId="2" applyFont="1" applyFill="1" applyAlignment="1">
      <alignment horizontal="center"/>
    </xf>
    <xf numFmtId="0" fontId="12" fillId="0" borderId="3" xfId="4"/>
    <xf numFmtId="0" fontId="13" fillId="10" borderId="50" xfId="4" applyFont="1" applyFill="1" applyBorder="1" applyAlignment="1">
      <alignment horizontal="center" vertical="center" wrapText="1"/>
    </xf>
    <xf numFmtId="0" fontId="13" fillId="10" borderId="35" xfId="4" applyFont="1" applyFill="1" applyBorder="1" applyAlignment="1">
      <alignment horizontal="center" vertical="center" wrapText="1"/>
    </xf>
    <xf numFmtId="0" fontId="14" fillId="11" borderId="51" xfId="4" applyFont="1" applyFill="1" applyBorder="1" applyAlignment="1">
      <alignment horizontal="center" vertical="center" wrapText="1"/>
    </xf>
    <xf numFmtId="0" fontId="14" fillId="0" borderId="52" xfId="4" applyFont="1" applyBorder="1" applyAlignment="1">
      <alignment horizontal="center" vertical="center" wrapText="1"/>
    </xf>
    <xf numFmtId="0" fontId="14" fillId="0" borderId="53" xfId="4" applyFont="1" applyBorder="1" applyAlignment="1">
      <alignment horizontal="center" vertical="center" wrapText="1"/>
    </xf>
    <xf numFmtId="0" fontId="13" fillId="12" borderId="21" xfId="4" applyFont="1" applyFill="1" applyBorder="1" applyAlignment="1">
      <alignment horizontal="center" vertical="center" wrapText="1"/>
    </xf>
    <xf numFmtId="0" fontId="2" fillId="0" borderId="53" xfId="4" applyFont="1" applyBorder="1" applyAlignment="1">
      <alignment wrapText="1"/>
    </xf>
    <xf numFmtId="0" fontId="2" fillId="0" borderId="35" xfId="4" applyFont="1" applyBorder="1" applyAlignment="1">
      <alignment wrapText="1"/>
    </xf>
    <xf numFmtId="0" fontId="2" fillId="0" borderId="54" xfId="4" applyFont="1" applyBorder="1" applyAlignment="1">
      <alignment wrapText="1"/>
    </xf>
    <xf numFmtId="0" fontId="2" fillId="0" borderId="52" xfId="4" applyFont="1" applyBorder="1" applyAlignment="1">
      <alignment horizontal="center" wrapText="1"/>
    </xf>
    <xf numFmtId="0" fontId="2" fillId="0" borderId="52" xfId="4" applyFont="1" applyBorder="1" applyAlignment="1">
      <alignment wrapText="1"/>
    </xf>
    <xf numFmtId="0" fontId="2" fillId="0" borderId="34" xfId="4" applyFont="1" applyBorder="1" applyAlignment="1">
      <alignment wrapText="1"/>
    </xf>
    <xf numFmtId="0" fontId="13" fillId="9" borderId="21" xfId="4" applyFont="1" applyFill="1" applyBorder="1" applyAlignment="1">
      <alignment horizontal="center" vertical="center" wrapText="1"/>
    </xf>
    <xf numFmtId="0" fontId="13" fillId="0" borderId="51" xfId="4" applyFont="1" applyBorder="1" applyAlignment="1">
      <alignment horizontal="center" vertical="center" wrapText="1"/>
    </xf>
    <xf numFmtId="0" fontId="2" fillId="0" borderId="51" xfId="4" applyFont="1" applyBorder="1" applyAlignment="1">
      <alignment wrapText="1"/>
    </xf>
    <xf numFmtId="0" fontId="14" fillId="0" borderId="52" xfId="4" applyFont="1" applyBorder="1" applyAlignment="1">
      <alignment horizontal="left" vertical="center" wrapText="1"/>
    </xf>
    <xf numFmtId="0" fontId="10" fillId="7" borderId="3" xfId="2" applyFont="1" applyFill="1" applyAlignment="1">
      <alignment horizontal="center"/>
    </xf>
    <xf numFmtId="0" fontId="3" fillId="0" borderId="13" xfId="2" applyBorder="1" applyAlignment="1">
      <alignment horizontal="center"/>
    </xf>
    <xf numFmtId="44" fontId="9" fillId="6" borderId="9" xfId="3" applyFont="1" applyFill="1" applyBorder="1" applyAlignment="1">
      <alignment horizontal="center"/>
    </xf>
    <xf numFmtId="44" fontId="9" fillId="6" borderId="13" xfId="3" applyFont="1" applyFill="1" applyBorder="1" applyAlignment="1">
      <alignment horizontal="center"/>
    </xf>
    <xf numFmtId="0" fontId="4" fillId="0" borderId="3" xfId="1" applyAlignment="1">
      <alignment horizontal="center"/>
    </xf>
    <xf numFmtId="0" fontId="8" fillId="2" borderId="17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4" fillId="0" borderId="30" xfId="1" applyBorder="1" applyAlignment="1">
      <alignment horizontal="center"/>
    </xf>
    <xf numFmtId="0" fontId="4" fillId="0" borderId="7" xfId="1" applyBorder="1" applyAlignment="1">
      <alignment horizontal="center"/>
    </xf>
    <xf numFmtId="0" fontId="7" fillId="8" borderId="9" xfId="1" applyFont="1" applyFill="1" applyBorder="1" applyAlignment="1">
      <alignment horizontal="center" vertical="center"/>
    </xf>
    <xf numFmtId="0" fontId="7" fillId="8" borderId="10" xfId="1" applyFont="1" applyFill="1" applyBorder="1" applyAlignment="1">
      <alignment horizontal="center" vertical="center"/>
    </xf>
    <xf numFmtId="0" fontId="7" fillId="8" borderId="11" xfId="1" applyFont="1" applyFill="1" applyBorder="1" applyAlignment="1">
      <alignment horizontal="center" vertical="center"/>
    </xf>
    <xf numFmtId="0" fontId="7" fillId="5" borderId="9" xfId="1" applyFont="1" applyFill="1" applyBorder="1" applyAlignment="1">
      <alignment horizontal="center" vertical="center"/>
    </xf>
    <xf numFmtId="0" fontId="7" fillId="5" borderId="10" xfId="1" applyFont="1" applyFill="1" applyBorder="1" applyAlignment="1">
      <alignment horizontal="center" vertical="center"/>
    </xf>
    <xf numFmtId="0" fontId="7" fillId="5" borderId="13" xfId="1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4" fillId="3" borderId="15" xfId="1" applyFill="1" applyBorder="1" applyAlignment="1">
      <alignment vertical="center"/>
    </xf>
    <xf numFmtId="0" fontId="4" fillId="3" borderId="16" xfId="1" applyFill="1" applyBorder="1" applyAlignment="1">
      <alignment vertical="center"/>
    </xf>
    <xf numFmtId="0" fontId="6" fillId="0" borderId="30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31" xfId="1" applyFont="1" applyBorder="1" applyAlignment="1">
      <alignment horizontal="center"/>
    </xf>
    <xf numFmtId="0" fontId="6" fillId="0" borderId="3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4" fillId="3" borderId="10" xfId="1" applyFill="1" applyBorder="1" applyAlignment="1">
      <alignment vertical="center"/>
    </xf>
    <xf numFmtId="0" fontId="4" fillId="3" borderId="13" xfId="1" applyFill="1" applyBorder="1" applyAlignment="1">
      <alignment vertical="center"/>
    </xf>
    <xf numFmtId="0" fontId="7" fillId="0" borderId="37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0" fontId="6" fillId="0" borderId="23" xfId="1" applyFont="1" applyBorder="1" applyAlignment="1">
      <alignment horizontal="center"/>
    </xf>
    <xf numFmtId="0" fontId="6" fillId="0" borderId="40" xfId="1" applyFont="1" applyBorder="1" applyAlignment="1">
      <alignment horizontal="center"/>
    </xf>
    <xf numFmtId="0" fontId="6" fillId="0" borderId="24" xfId="1" applyFont="1" applyBorder="1" applyAlignment="1">
      <alignment horizontal="center"/>
    </xf>
    <xf numFmtId="0" fontId="6" fillId="0" borderId="25" xfId="1" applyFont="1" applyBorder="1" applyAlignment="1">
      <alignment horizontal="center"/>
    </xf>
    <xf numFmtId="0" fontId="13" fillId="9" borderId="44" xfId="4" applyFont="1" applyFill="1" applyBorder="1" applyAlignment="1">
      <alignment horizontal="center" vertical="center" wrapText="1"/>
    </xf>
    <xf numFmtId="0" fontId="13" fillId="9" borderId="45" xfId="4" applyFont="1" applyFill="1" applyBorder="1" applyAlignment="1">
      <alignment horizontal="center" vertical="center" wrapText="1"/>
    </xf>
    <xf numFmtId="0" fontId="13" fillId="9" borderId="46" xfId="4" applyFont="1" applyFill="1" applyBorder="1" applyAlignment="1">
      <alignment horizontal="center" vertical="center" wrapText="1"/>
    </xf>
    <xf numFmtId="0" fontId="13" fillId="9" borderId="47" xfId="4" applyFont="1" applyFill="1" applyBorder="1" applyAlignment="1">
      <alignment horizontal="center" vertical="center" wrapText="1"/>
    </xf>
    <xf numFmtId="0" fontId="13" fillId="9" borderId="48" xfId="4" applyFont="1" applyFill="1" applyBorder="1" applyAlignment="1">
      <alignment horizontal="center" vertical="center" wrapText="1"/>
    </xf>
    <xf numFmtId="0" fontId="13" fillId="9" borderId="49" xfId="4" applyFont="1" applyFill="1" applyBorder="1" applyAlignment="1">
      <alignment horizontal="center" vertical="center" wrapText="1"/>
    </xf>
    <xf numFmtId="0" fontId="13" fillId="9" borderId="9" xfId="4" applyFont="1" applyFill="1" applyBorder="1" applyAlignment="1">
      <alignment horizontal="center" vertical="center" wrapText="1"/>
    </xf>
    <xf numFmtId="0" fontId="13" fillId="9" borderId="13" xfId="4" applyFont="1" applyFill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" fillId="0" borderId="9" xfId="2" applyFont="1" applyBorder="1" applyAlignment="1">
      <alignment horizontal="center"/>
    </xf>
    <xf numFmtId="0" fontId="16" fillId="0" borderId="9" xfId="2" applyFont="1" applyBorder="1" applyAlignment="1">
      <alignment horizontal="center"/>
    </xf>
    <xf numFmtId="0" fontId="16" fillId="0" borderId="13" xfId="2" applyFont="1" applyBorder="1" applyAlignment="1">
      <alignment horizontal="center"/>
    </xf>
    <xf numFmtId="0" fontId="16" fillId="0" borderId="3" xfId="2" applyFont="1" applyAlignment="1">
      <alignment horizontal="right"/>
    </xf>
    <xf numFmtId="0" fontId="16" fillId="3" borderId="9" xfId="2" applyFont="1" applyFill="1" applyBorder="1" applyAlignment="1">
      <alignment horizontal="center"/>
    </xf>
    <xf numFmtId="0" fontId="16" fillId="3" borderId="13" xfId="2" applyFont="1" applyFill="1" applyBorder="1" applyAlignment="1">
      <alignment horizontal="center"/>
    </xf>
    <xf numFmtId="0" fontId="10" fillId="3" borderId="3" xfId="2" applyFont="1" applyFill="1" applyAlignment="1">
      <alignment horizontal="center"/>
    </xf>
    <xf numFmtId="0" fontId="10" fillId="3" borderId="3" xfId="2" applyFont="1" applyFill="1" applyAlignment="1">
      <alignment horizontal="center"/>
    </xf>
    <xf numFmtId="44" fontId="11" fillId="3" borderId="7" xfId="3" applyFont="1" applyFill="1" applyBorder="1"/>
    <xf numFmtId="44" fontId="0" fillId="3" borderId="7" xfId="3" applyFont="1" applyFill="1" applyBorder="1"/>
    <xf numFmtId="44" fontId="0" fillId="3" borderId="20" xfId="3" applyFont="1" applyFill="1" applyBorder="1"/>
    <xf numFmtId="0" fontId="3" fillId="3" borderId="7" xfId="2" applyFill="1" applyBorder="1"/>
    <xf numFmtId="44" fontId="9" fillId="3" borderId="9" xfId="3" applyFont="1" applyFill="1" applyBorder="1" applyAlignment="1">
      <alignment horizontal="center"/>
    </xf>
    <xf numFmtId="44" fontId="9" fillId="3" borderId="19" xfId="3" applyFont="1" applyFill="1" applyBorder="1" applyAlignment="1">
      <alignment horizontal="center"/>
    </xf>
    <xf numFmtId="44" fontId="9" fillId="3" borderId="3" xfId="3" applyFont="1" applyFill="1" applyBorder="1" applyAlignment="1">
      <alignment horizontal="center"/>
    </xf>
    <xf numFmtId="165" fontId="11" fillId="3" borderId="7" xfId="3" applyNumberFormat="1" applyFont="1" applyFill="1" applyBorder="1"/>
    <xf numFmtId="2" fontId="9" fillId="3" borderId="9" xfId="3" applyNumberFormat="1" applyFont="1" applyFill="1" applyBorder="1" applyAlignment="1">
      <alignment horizontal="center"/>
    </xf>
    <xf numFmtId="2" fontId="9" fillId="3" borderId="13" xfId="3" applyNumberFormat="1" applyFont="1" applyFill="1" applyBorder="1" applyAlignment="1">
      <alignment horizontal="center"/>
    </xf>
    <xf numFmtId="44" fontId="9" fillId="3" borderId="13" xfId="3" applyFont="1" applyFill="1" applyBorder="1" applyAlignment="1">
      <alignment horizontal="center"/>
    </xf>
    <xf numFmtId="0" fontId="1" fillId="3" borderId="9" xfId="2" applyFont="1" applyFill="1" applyBorder="1" applyAlignment="1">
      <alignment horizontal="center"/>
    </xf>
    <xf numFmtId="0" fontId="3" fillId="3" borderId="13" xfId="2" applyFill="1" applyBorder="1" applyAlignment="1">
      <alignment horizontal="center"/>
    </xf>
    <xf numFmtId="0" fontId="4" fillId="0" borderId="3" xfId="1" applyAlignment="1">
      <alignment horizontal="center" vertical="center"/>
    </xf>
    <xf numFmtId="44" fontId="4" fillId="0" borderId="3" xfId="5" applyFont="1" applyBorder="1" applyAlignment="1">
      <alignment horizontal="center" vertical="center"/>
    </xf>
    <xf numFmtId="164" fontId="6" fillId="2" borderId="21" xfId="1" applyNumberFormat="1" applyFont="1" applyFill="1" applyBorder="1" applyAlignment="1">
      <alignment horizontal="center" vertical="center"/>
    </xf>
    <xf numFmtId="0" fontId="16" fillId="13" borderId="9" xfId="2" applyFont="1" applyFill="1" applyBorder="1" applyAlignment="1">
      <alignment horizontal="center"/>
    </xf>
    <xf numFmtId="0" fontId="16" fillId="13" borderId="13" xfId="2" applyFont="1" applyFill="1" applyBorder="1" applyAlignment="1">
      <alignment horizontal="center"/>
    </xf>
    <xf numFmtId="0" fontId="10" fillId="13" borderId="3" xfId="2" applyFont="1" applyFill="1" applyAlignment="1">
      <alignment horizontal="center"/>
    </xf>
    <xf numFmtId="0" fontId="10" fillId="13" borderId="3" xfId="2" applyFont="1" applyFill="1" applyAlignment="1">
      <alignment horizontal="center"/>
    </xf>
    <xf numFmtId="44" fontId="0" fillId="13" borderId="7" xfId="3" applyFont="1" applyFill="1" applyBorder="1"/>
    <xf numFmtId="0" fontId="16" fillId="14" borderId="9" xfId="2" applyFont="1" applyFill="1" applyBorder="1" applyAlignment="1">
      <alignment horizontal="center"/>
    </xf>
    <xf numFmtId="0" fontId="16" fillId="14" borderId="13" xfId="2" applyFont="1" applyFill="1" applyBorder="1" applyAlignment="1">
      <alignment horizontal="center"/>
    </xf>
    <xf numFmtId="0" fontId="10" fillId="14" borderId="3" xfId="2" applyFont="1" applyFill="1" applyAlignment="1">
      <alignment horizontal="center"/>
    </xf>
    <xf numFmtId="0" fontId="10" fillId="14" borderId="3" xfId="2" applyFont="1" applyFill="1" applyAlignment="1">
      <alignment horizontal="center"/>
    </xf>
    <xf numFmtId="44" fontId="11" fillId="14" borderId="7" xfId="3" applyFont="1" applyFill="1" applyBorder="1"/>
    <xf numFmtId="44" fontId="0" fillId="14" borderId="7" xfId="3" applyFont="1" applyFill="1" applyBorder="1"/>
    <xf numFmtId="2" fontId="9" fillId="14" borderId="9" xfId="3" applyNumberFormat="1" applyFont="1" applyFill="1" applyBorder="1" applyAlignment="1">
      <alignment horizontal="center"/>
    </xf>
    <xf numFmtId="2" fontId="9" fillId="14" borderId="13" xfId="3" applyNumberFormat="1" applyFont="1" applyFill="1" applyBorder="1" applyAlignment="1">
      <alignment horizontal="center"/>
    </xf>
    <xf numFmtId="44" fontId="9" fillId="14" borderId="9" xfId="3" applyFont="1" applyFill="1" applyBorder="1" applyAlignment="1">
      <alignment horizontal="center"/>
    </xf>
    <xf numFmtId="44" fontId="9" fillId="14" borderId="13" xfId="3" applyFont="1" applyFill="1" applyBorder="1" applyAlignment="1">
      <alignment horizontal="center"/>
    </xf>
    <xf numFmtId="0" fontId="1" fillId="14" borderId="9" xfId="2" applyFont="1" applyFill="1" applyBorder="1" applyAlignment="1">
      <alignment horizontal="center"/>
    </xf>
    <xf numFmtId="0" fontId="3" fillId="14" borderId="13" xfId="2" applyFill="1" applyBorder="1" applyAlignment="1">
      <alignment horizontal="center"/>
    </xf>
    <xf numFmtId="2" fontId="6" fillId="2" borderId="32" xfId="1" applyNumberFormat="1" applyFont="1" applyFill="1" applyBorder="1" applyAlignment="1">
      <alignment horizontal="center"/>
    </xf>
    <xf numFmtId="164" fontId="6" fillId="2" borderId="32" xfId="1" applyNumberFormat="1" applyFont="1" applyFill="1" applyBorder="1" applyAlignment="1">
      <alignment horizontal="center" vertical="center"/>
    </xf>
    <xf numFmtId="164" fontId="6" fillId="8" borderId="33" xfId="1" applyNumberFormat="1" applyFont="1" applyFill="1" applyBorder="1" applyAlignment="1">
      <alignment horizontal="center" vertical="center"/>
    </xf>
    <xf numFmtId="0" fontId="12" fillId="0" borderId="3" xfId="4" applyAlignment="1">
      <alignment horizontal="center" vertical="center"/>
    </xf>
    <xf numFmtId="0" fontId="1" fillId="0" borderId="3" xfId="4" applyFont="1" applyAlignment="1">
      <alignment horizontal="center" vertical="center"/>
    </xf>
    <xf numFmtId="44" fontId="9" fillId="13" borderId="9" xfId="3" applyFont="1" applyFill="1" applyBorder="1" applyAlignment="1">
      <alignment horizontal="center"/>
    </xf>
    <xf numFmtId="44" fontId="9" fillId="13" borderId="13" xfId="3" applyFont="1" applyFill="1" applyBorder="1" applyAlignment="1">
      <alignment horizontal="center"/>
    </xf>
    <xf numFmtId="44" fontId="14" fillId="0" borderId="52" xfId="4" applyNumberFormat="1" applyFont="1" applyBorder="1" applyAlignment="1">
      <alignment horizontal="center" vertical="center" wrapText="1"/>
    </xf>
    <xf numFmtId="0" fontId="15" fillId="15" borderId="9" xfId="2" applyFont="1" applyFill="1" applyBorder="1" applyAlignment="1">
      <alignment horizontal="center"/>
    </xf>
    <xf numFmtId="0" fontId="15" fillId="15" borderId="13" xfId="2" applyFont="1" applyFill="1" applyBorder="1" applyAlignment="1">
      <alignment horizontal="center"/>
    </xf>
    <xf numFmtId="0" fontId="15" fillId="15" borderId="3" xfId="2" applyFont="1" applyFill="1" applyAlignment="1">
      <alignment horizontal="center"/>
    </xf>
    <xf numFmtId="0" fontId="15" fillId="15" borderId="3" xfId="2" applyFont="1" applyFill="1" applyAlignment="1">
      <alignment horizontal="center"/>
    </xf>
    <xf numFmtId="44" fontId="17" fillId="15" borderId="7" xfId="3" applyFont="1" applyFill="1" applyBorder="1"/>
    <xf numFmtId="44" fontId="15" fillId="15" borderId="9" xfId="3" applyFont="1" applyFill="1" applyBorder="1" applyAlignment="1">
      <alignment horizontal="center"/>
    </xf>
    <xf numFmtId="44" fontId="15" fillId="15" borderId="13" xfId="3" applyFont="1" applyFill="1" applyBorder="1" applyAlignment="1">
      <alignment horizontal="center"/>
    </xf>
    <xf numFmtId="44" fontId="13" fillId="12" borderId="21" xfId="4" applyNumberFormat="1" applyFont="1" applyFill="1" applyBorder="1" applyAlignment="1">
      <alignment horizontal="center" vertical="center" wrapText="1"/>
    </xf>
  </cellXfs>
  <cellStyles count="6">
    <cellStyle name="Moneda" xfId="5" builtinId="4"/>
    <cellStyle name="Moneda 2" xfId="3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414618</xdr:colOff>
      <xdr:row>0</xdr:row>
      <xdr:rowOff>67235</xdr:rowOff>
    </xdr:from>
    <xdr:to>
      <xdr:col>26</xdr:col>
      <xdr:colOff>139514</xdr:colOff>
      <xdr:row>31</xdr:row>
      <xdr:rowOff>105335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93824" y="67235"/>
          <a:ext cx="6829425" cy="606686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582707</xdr:colOff>
      <xdr:row>30</xdr:row>
      <xdr:rowOff>179293</xdr:rowOff>
    </xdr:from>
    <xdr:to>
      <xdr:col>25</xdr:col>
      <xdr:colOff>190502</xdr:colOff>
      <xdr:row>66</xdr:row>
      <xdr:rowOff>96865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61913" y="6017558"/>
          <a:ext cx="5950324" cy="68876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Google%20Drive/MATEM&#193;TICA%20NOTEBOOK/UTN%2003%2010%202018/EMPRESA/A&#209;O%20%202024/UNIDAD%20N&#176;%202%20-%20PARTIDA%20DOBLE/D&#205;A%20%2024%2004%202024/MODELO%20ASIENTOS%20SIMPLES-MAYORES-BALANCE%2020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s"/>
      <sheetName val="mayores "/>
      <sheetName val="inventario_Mercs"/>
    </sheetNames>
    <sheetDataSet>
      <sheetData sheetId="0">
        <row r="46">
          <cell r="E4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showGridLines="0" tabSelected="1" zoomScale="85" zoomScaleNormal="85" workbookViewId="0">
      <selection activeCell="N16" sqref="N16:O26"/>
    </sheetView>
  </sheetViews>
  <sheetFormatPr baseColWidth="10" defaultColWidth="11.42578125" defaultRowHeight="15" x14ac:dyDescent="0.25"/>
  <cols>
    <col min="1" max="1" width="3.140625" style="10" customWidth="1"/>
    <col min="2" max="3" width="14.140625" style="11" customWidth="1"/>
    <col min="4" max="4" width="3.140625" style="10" customWidth="1"/>
    <col min="5" max="6" width="14.140625" style="10" customWidth="1"/>
    <col min="7" max="7" width="3.140625" style="10" customWidth="1"/>
    <col min="8" max="9" width="14.140625" style="11" customWidth="1"/>
    <col min="10" max="10" width="3.140625" style="10" customWidth="1"/>
    <col min="11" max="12" width="14.140625" style="11" customWidth="1"/>
    <col min="13" max="13" width="3.140625" style="10" customWidth="1"/>
    <col min="14" max="14" width="14.140625" style="11" customWidth="1"/>
    <col min="15" max="15" width="17.140625" style="11" customWidth="1"/>
    <col min="16" max="20" width="11.42578125" style="11"/>
    <col min="21" max="21" width="1.28515625" style="11" customWidth="1"/>
    <col min="22" max="22" width="2.28515625" style="11" customWidth="1"/>
    <col min="23" max="16384" width="11.42578125" style="11"/>
  </cols>
  <sheetData>
    <row r="1" spans="1:15" x14ac:dyDescent="0.25">
      <c r="B1" s="114" t="s">
        <v>28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6"/>
    </row>
    <row r="2" spans="1:15" ht="15.75" thickBot="1" x14ac:dyDescent="0.3">
      <c r="B2" s="117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9"/>
    </row>
    <row r="3" spans="1:15" ht="15.75" thickBot="1" x14ac:dyDescent="0.3"/>
    <row r="4" spans="1:15" ht="15.75" thickBot="1" x14ac:dyDescent="0.3">
      <c r="B4" s="124" t="s">
        <v>65</v>
      </c>
      <c r="C4" s="125"/>
      <c r="E4" s="124" t="s">
        <v>66</v>
      </c>
      <c r="F4" s="125"/>
      <c r="H4" s="124" t="s">
        <v>67</v>
      </c>
      <c r="I4" s="125"/>
      <c r="J4" s="123"/>
      <c r="K4" s="124" t="s">
        <v>70</v>
      </c>
      <c r="L4" s="125"/>
      <c r="M4" s="123"/>
      <c r="N4" s="149" t="s">
        <v>50</v>
      </c>
      <c r="O4" s="150"/>
    </row>
    <row r="5" spans="1:15" x14ac:dyDescent="0.25">
      <c r="B5" s="126"/>
      <c r="C5" s="126"/>
      <c r="E5" s="126"/>
      <c r="F5" s="126"/>
      <c r="H5" s="126"/>
      <c r="I5" s="126"/>
      <c r="K5" s="126"/>
      <c r="L5" s="126"/>
      <c r="N5" s="151"/>
      <c r="O5" s="151"/>
    </row>
    <row r="6" spans="1:15" x14ac:dyDescent="0.25">
      <c r="B6" s="127" t="s">
        <v>9</v>
      </c>
      <c r="C6" s="127" t="s">
        <v>10</v>
      </c>
      <c r="E6" s="127" t="s">
        <v>9</v>
      </c>
      <c r="F6" s="127" t="s">
        <v>10</v>
      </c>
      <c r="H6" s="127" t="s">
        <v>9</v>
      </c>
      <c r="I6" s="127" t="s">
        <v>10</v>
      </c>
      <c r="K6" s="127" t="s">
        <v>9</v>
      </c>
      <c r="L6" s="127" t="s">
        <v>10</v>
      </c>
      <c r="N6" s="152" t="s">
        <v>9</v>
      </c>
      <c r="O6" s="152" t="s">
        <v>10</v>
      </c>
    </row>
    <row r="7" spans="1:15" x14ac:dyDescent="0.25">
      <c r="B7" s="128">
        <v>60000</v>
      </c>
      <c r="C7" s="128">
        <v>23700</v>
      </c>
      <c r="E7" s="135">
        <v>19500</v>
      </c>
      <c r="F7" s="129"/>
      <c r="H7" s="128">
        <v>31065</v>
      </c>
      <c r="I7" s="128"/>
      <c r="K7" s="129">
        <v>25630</v>
      </c>
      <c r="L7" s="129"/>
      <c r="N7" s="153">
        <v>23700</v>
      </c>
      <c r="O7" s="153">
        <v>23700</v>
      </c>
    </row>
    <row r="8" spans="1:15" x14ac:dyDescent="0.25">
      <c r="B8" s="128">
        <v>5626.5</v>
      </c>
      <c r="C8" s="129">
        <v>300</v>
      </c>
      <c r="E8" s="135"/>
      <c r="F8" s="129">
        <v>19500</v>
      </c>
      <c r="H8" s="129">
        <v>19500</v>
      </c>
      <c r="I8" s="129"/>
      <c r="K8" s="129"/>
      <c r="L8" s="129">
        <v>5900</v>
      </c>
      <c r="N8" s="154"/>
      <c r="O8" s="154"/>
    </row>
    <row r="9" spans="1:15" x14ac:dyDescent="0.25">
      <c r="A9" s="15"/>
      <c r="B9" s="128">
        <f>+[1]asientos!E46</f>
        <v>0</v>
      </c>
      <c r="C9" s="129">
        <v>399</v>
      </c>
      <c r="D9" s="15"/>
      <c r="E9" s="129">
        <v>5626.5</v>
      </c>
      <c r="F9" s="129"/>
      <c r="G9" s="15"/>
      <c r="H9" s="129"/>
      <c r="I9" s="129">
        <v>10200</v>
      </c>
      <c r="J9" s="15"/>
      <c r="K9" s="129">
        <v>13500</v>
      </c>
      <c r="L9" s="129"/>
      <c r="M9" s="15"/>
      <c r="N9" s="154"/>
      <c r="O9" s="154"/>
    </row>
    <row r="10" spans="1:15" x14ac:dyDescent="0.25">
      <c r="A10" s="15"/>
      <c r="B10" s="129"/>
      <c r="C10" s="129">
        <v>12000</v>
      </c>
      <c r="D10" s="15"/>
      <c r="E10" s="129"/>
      <c r="F10" s="129">
        <v>5626.5</v>
      </c>
      <c r="G10" s="15"/>
      <c r="H10" s="129">
        <v>5626.5</v>
      </c>
      <c r="I10" s="129"/>
      <c r="J10" s="15"/>
      <c r="K10" s="129"/>
      <c r="L10" s="129"/>
      <c r="M10" s="15"/>
      <c r="N10" s="154"/>
      <c r="O10" s="154"/>
    </row>
    <row r="11" spans="1:15" x14ac:dyDescent="0.25">
      <c r="B11" s="129"/>
      <c r="C11" s="129">
        <v>11000</v>
      </c>
      <c r="E11" s="129"/>
      <c r="F11" s="129"/>
      <c r="H11" s="129"/>
      <c r="I11" s="129">
        <v>16537.5</v>
      </c>
      <c r="K11" s="129"/>
      <c r="L11" s="129"/>
      <c r="N11" s="154"/>
      <c r="O11" s="154"/>
    </row>
    <row r="12" spans="1:15" x14ac:dyDescent="0.25">
      <c r="B12" s="129">
        <v>5200</v>
      </c>
      <c r="C12" s="129">
        <v>21000</v>
      </c>
      <c r="E12" s="129"/>
      <c r="F12" s="129"/>
      <c r="H12" s="129"/>
      <c r="I12" s="129"/>
      <c r="K12" s="129"/>
      <c r="L12" s="129"/>
      <c r="N12" s="154"/>
      <c r="O12" s="154"/>
    </row>
    <row r="13" spans="1:15" ht="15.75" thickBot="1" x14ac:dyDescent="0.3">
      <c r="B13" s="130"/>
      <c r="C13" s="131"/>
      <c r="E13" s="130"/>
      <c r="F13" s="130"/>
      <c r="H13" s="130"/>
      <c r="I13" s="130"/>
      <c r="K13" s="129"/>
      <c r="L13" s="129"/>
      <c r="N13" s="154"/>
      <c r="O13" s="154"/>
    </row>
    <row r="14" spans="1:15" ht="15.75" thickBot="1" x14ac:dyDescent="0.3">
      <c r="B14" s="132">
        <f>+B7+B8+B12-C7-C8-C9-C10-C11-C12</f>
        <v>2427.5</v>
      </c>
      <c r="C14" s="133"/>
      <c r="E14" s="136">
        <f>+E7+E9-F8-F10</f>
        <v>0</v>
      </c>
      <c r="F14" s="137"/>
      <c r="H14" s="132">
        <f>+H7+H8+H10-I9-I11</f>
        <v>29454</v>
      </c>
      <c r="I14" s="138"/>
      <c r="K14" s="132">
        <f>+K7+K9-L8</f>
        <v>33230</v>
      </c>
      <c r="L14" s="138"/>
      <c r="N14" s="155">
        <f>+O7-N7</f>
        <v>0</v>
      </c>
      <c r="O14" s="156"/>
    </row>
    <row r="15" spans="1:15" ht="15.75" thickBot="1" x14ac:dyDescent="0.3">
      <c r="B15" s="134"/>
      <c r="C15" s="134"/>
      <c r="E15" s="17"/>
      <c r="F15" s="17"/>
      <c r="H15" s="17"/>
      <c r="I15" s="17"/>
      <c r="K15" s="17"/>
      <c r="L15" s="17"/>
      <c r="N15" s="17"/>
      <c r="O15" s="17"/>
    </row>
    <row r="16" spans="1:15" ht="15.75" thickBot="1" x14ac:dyDescent="0.3">
      <c r="B16" s="149" t="s">
        <v>51</v>
      </c>
      <c r="C16" s="150"/>
      <c r="D16" s="123"/>
      <c r="E16" s="121" t="s">
        <v>52</v>
      </c>
      <c r="F16" s="122"/>
      <c r="H16" s="144" t="s">
        <v>53</v>
      </c>
      <c r="I16" s="145"/>
      <c r="J16" s="123"/>
      <c r="K16" s="149" t="s">
        <v>55</v>
      </c>
      <c r="L16" s="150"/>
      <c r="M16" s="123"/>
      <c r="N16" s="169" t="s">
        <v>41</v>
      </c>
      <c r="O16" s="170"/>
    </row>
    <row r="17" spans="2:15" x14ac:dyDescent="0.25">
      <c r="B17" s="151"/>
      <c r="C17" s="151"/>
      <c r="E17" s="58"/>
      <c r="F17" s="58"/>
      <c r="H17" s="146"/>
      <c r="I17" s="146"/>
      <c r="K17" s="151"/>
      <c r="L17" s="151"/>
      <c r="N17" s="171"/>
      <c r="O17" s="171"/>
    </row>
    <row r="18" spans="2:15" x14ac:dyDescent="0.25">
      <c r="B18" s="152" t="s">
        <v>9</v>
      </c>
      <c r="C18" s="152" t="s">
        <v>10</v>
      </c>
      <c r="E18" s="12" t="s">
        <v>9</v>
      </c>
      <c r="F18" s="12" t="s">
        <v>10</v>
      </c>
      <c r="H18" s="147" t="s">
        <v>9</v>
      </c>
      <c r="I18" s="147" t="s">
        <v>10</v>
      </c>
      <c r="K18" s="152" t="s">
        <v>9</v>
      </c>
      <c r="L18" s="152" t="s">
        <v>10</v>
      </c>
      <c r="N18" s="172" t="s">
        <v>9</v>
      </c>
      <c r="O18" s="172" t="s">
        <v>10</v>
      </c>
    </row>
    <row r="19" spans="2:15" x14ac:dyDescent="0.25">
      <c r="B19" s="153"/>
      <c r="C19" s="153">
        <v>10200</v>
      </c>
      <c r="E19" s="14"/>
      <c r="F19" s="14">
        <v>102295</v>
      </c>
      <c r="H19" s="148"/>
      <c r="I19" s="148">
        <v>9300</v>
      </c>
      <c r="K19" s="154"/>
      <c r="L19" s="154">
        <v>1953</v>
      </c>
      <c r="N19" s="173">
        <v>5900</v>
      </c>
      <c r="O19" s="173"/>
    </row>
    <row r="20" spans="2:15" x14ac:dyDescent="0.25">
      <c r="B20" s="153">
        <v>10200</v>
      </c>
      <c r="C20" s="153"/>
      <c r="E20" s="14"/>
      <c r="F20" s="14"/>
      <c r="H20" s="148"/>
      <c r="I20" s="148"/>
      <c r="K20" s="154"/>
      <c r="L20" s="154"/>
      <c r="N20" s="173"/>
      <c r="O20" s="173"/>
    </row>
    <row r="21" spans="2:15" x14ac:dyDescent="0.25">
      <c r="B21" s="153"/>
      <c r="C21" s="153"/>
      <c r="E21" s="14"/>
      <c r="F21" s="14"/>
      <c r="H21" s="148"/>
      <c r="I21" s="148"/>
      <c r="K21" s="154"/>
      <c r="L21" s="154"/>
      <c r="N21" s="173"/>
      <c r="O21" s="173"/>
    </row>
    <row r="22" spans="2:15" x14ac:dyDescent="0.25">
      <c r="B22" s="153"/>
      <c r="C22" s="153"/>
      <c r="E22" s="14"/>
      <c r="F22" s="14"/>
      <c r="H22" s="148"/>
      <c r="I22" s="148"/>
      <c r="K22" s="154"/>
      <c r="L22" s="154"/>
      <c r="N22" s="173"/>
      <c r="O22" s="173"/>
    </row>
    <row r="23" spans="2:15" x14ac:dyDescent="0.25">
      <c r="B23" s="153"/>
      <c r="C23" s="153"/>
      <c r="E23" s="14"/>
      <c r="F23" s="14"/>
      <c r="H23" s="148"/>
      <c r="I23" s="148"/>
      <c r="K23" s="154"/>
      <c r="L23" s="154"/>
      <c r="N23" s="173"/>
      <c r="O23" s="173"/>
    </row>
    <row r="24" spans="2:15" x14ac:dyDescent="0.25">
      <c r="B24" s="153"/>
      <c r="C24" s="153"/>
      <c r="E24" s="14"/>
      <c r="F24" s="14"/>
      <c r="H24" s="148"/>
      <c r="I24" s="148"/>
      <c r="K24" s="154"/>
      <c r="L24" s="154"/>
      <c r="N24" s="173"/>
      <c r="O24" s="173"/>
    </row>
    <row r="25" spans="2:15" ht="15.75" thickBot="1" x14ac:dyDescent="0.3">
      <c r="B25" s="153"/>
      <c r="C25" s="153"/>
      <c r="E25" s="14"/>
      <c r="F25" s="14"/>
      <c r="H25" s="148"/>
      <c r="I25" s="148"/>
      <c r="K25" s="154"/>
      <c r="L25" s="154"/>
      <c r="N25" s="173"/>
      <c r="O25" s="173"/>
    </row>
    <row r="26" spans="2:15" ht="15.75" thickBot="1" x14ac:dyDescent="0.3">
      <c r="B26" s="155">
        <f>+C19-B20</f>
        <v>0</v>
      </c>
      <c r="C26" s="156"/>
      <c r="E26" s="60">
        <f>SUM(E19:E25)-SUM(F19:F25)</f>
        <v>-102295</v>
      </c>
      <c r="F26" s="61"/>
      <c r="H26" s="166">
        <f>+I19</f>
        <v>9300</v>
      </c>
      <c r="I26" s="167"/>
      <c r="K26" s="157">
        <f>+L19</f>
        <v>1953</v>
      </c>
      <c r="L26" s="158"/>
      <c r="N26" s="174">
        <f>+N19</f>
        <v>5900</v>
      </c>
      <c r="O26" s="175"/>
    </row>
    <row r="27" spans="2:15" ht="15.75" thickBot="1" x14ac:dyDescent="0.3">
      <c r="B27" s="10"/>
      <c r="C27" s="10"/>
      <c r="I27" s="16"/>
    </row>
    <row r="28" spans="2:15" ht="15.75" thickBot="1" x14ac:dyDescent="0.3">
      <c r="B28" s="124" t="s">
        <v>72</v>
      </c>
      <c r="C28" s="125"/>
      <c r="D28" s="123"/>
      <c r="E28" s="124" t="s">
        <v>54</v>
      </c>
      <c r="F28" s="125"/>
      <c r="G28" s="123"/>
      <c r="H28" s="149" t="s">
        <v>56</v>
      </c>
      <c r="I28" s="150"/>
      <c r="K28" s="121" t="s">
        <v>57</v>
      </c>
      <c r="L28" s="122"/>
      <c r="M28" s="123"/>
      <c r="N28" s="121" t="s">
        <v>58</v>
      </c>
      <c r="O28" s="122"/>
    </row>
    <row r="29" spans="2:15" x14ac:dyDescent="0.25">
      <c r="B29" s="126"/>
      <c r="C29" s="126"/>
      <c r="D29" s="123"/>
      <c r="E29" s="126"/>
      <c r="F29" s="126"/>
      <c r="G29" s="123"/>
      <c r="H29" s="151"/>
      <c r="I29" s="151"/>
      <c r="K29" s="58"/>
      <c r="L29" s="58"/>
      <c r="N29" s="58"/>
      <c r="O29" s="58"/>
    </row>
    <row r="30" spans="2:15" x14ac:dyDescent="0.25">
      <c r="B30" s="127" t="s">
        <v>9</v>
      </c>
      <c r="C30" s="127" t="s">
        <v>10</v>
      </c>
      <c r="E30" s="127" t="s">
        <v>9</v>
      </c>
      <c r="F30" s="127" t="s">
        <v>10</v>
      </c>
      <c r="H30" s="152" t="s">
        <v>9</v>
      </c>
      <c r="I30" s="152" t="s">
        <v>10</v>
      </c>
      <c r="K30" s="12" t="s">
        <v>9</v>
      </c>
      <c r="L30" s="12" t="s">
        <v>10</v>
      </c>
      <c r="N30" s="12" t="s">
        <v>9</v>
      </c>
      <c r="O30" s="12" t="s">
        <v>10</v>
      </c>
    </row>
    <row r="31" spans="2:15" x14ac:dyDescent="0.25">
      <c r="B31" s="129">
        <v>8500</v>
      </c>
      <c r="C31" s="129"/>
      <c r="E31" s="129">
        <v>1785</v>
      </c>
      <c r="F31" s="129"/>
      <c r="H31" s="153"/>
      <c r="I31" s="153">
        <v>10285</v>
      </c>
      <c r="K31" s="14">
        <v>300</v>
      </c>
      <c r="L31" s="14"/>
      <c r="N31" s="14">
        <v>399</v>
      </c>
      <c r="O31" s="14"/>
    </row>
    <row r="32" spans="2:15" x14ac:dyDescent="0.25">
      <c r="B32" s="129"/>
      <c r="C32" s="129"/>
      <c r="E32" s="129">
        <v>2835</v>
      </c>
      <c r="F32" s="129"/>
      <c r="H32" s="153"/>
      <c r="I32" s="153">
        <v>125</v>
      </c>
      <c r="K32" s="14"/>
      <c r="L32" s="14"/>
      <c r="N32" s="14"/>
      <c r="O32" s="14"/>
    </row>
    <row r="33" spans="2:15" x14ac:dyDescent="0.25">
      <c r="B33" s="129"/>
      <c r="C33" s="129"/>
      <c r="E33" s="129"/>
      <c r="F33" s="129"/>
      <c r="H33" s="153"/>
      <c r="I33" s="153"/>
      <c r="K33" s="14"/>
      <c r="L33" s="14"/>
      <c r="N33" s="14"/>
      <c r="O33" s="14"/>
    </row>
    <row r="34" spans="2:15" x14ac:dyDescent="0.25">
      <c r="B34" s="129"/>
      <c r="C34" s="129"/>
      <c r="E34" s="129"/>
      <c r="F34" s="129"/>
      <c r="H34" s="153"/>
      <c r="I34" s="153"/>
      <c r="K34" s="14"/>
      <c r="L34" s="14"/>
      <c r="N34" s="14"/>
      <c r="O34" s="14"/>
    </row>
    <row r="35" spans="2:15" x14ac:dyDescent="0.25">
      <c r="B35" s="129"/>
      <c r="C35" s="129"/>
      <c r="E35" s="129"/>
      <c r="F35" s="129"/>
      <c r="H35" s="153"/>
      <c r="I35" s="153"/>
      <c r="K35" s="14"/>
      <c r="L35" s="14"/>
      <c r="N35" s="14"/>
      <c r="O35" s="14"/>
    </row>
    <row r="36" spans="2:15" x14ac:dyDescent="0.25">
      <c r="B36" s="129"/>
      <c r="C36" s="129"/>
      <c r="E36" s="129"/>
      <c r="F36" s="129"/>
      <c r="H36" s="153"/>
      <c r="I36" s="153"/>
      <c r="K36" s="14"/>
      <c r="L36" s="14"/>
      <c r="N36" s="14"/>
      <c r="O36" s="14"/>
    </row>
    <row r="37" spans="2:15" ht="15.75" thickBot="1" x14ac:dyDescent="0.3">
      <c r="B37" s="129"/>
      <c r="C37" s="129"/>
      <c r="E37" s="129"/>
      <c r="F37" s="129"/>
      <c r="H37" s="153"/>
      <c r="I37" s="153"/>
      <c r="K37" s="14"/>
      <c r="L37" s="14"/>
      <c r="N37" s="14"/>
      <c r="O37" s="14"/>
    </row>
    <row r="38" spans="2:15" ht="15.75" thickBot="1" x14ac:dyDescent="0.3">
      <c r="B38" s="132">
        <f>SUM(B31:B37)-SUM(C31:C37)</f>
        <v>8500</v>
      </c>
      <c r="C38" s="138"/>
      <c r="E38" s="132">
        <f>+E31+E32</f>
        <v>4620</v>
      </c>
      <c r="F38" s="138"/>
      <c r="H38" s="157">
        <f>+I31+I32</f>
        <v>10410</v>
      </c>
      <c r="I38" s="158"/>
      <c r="K38" s="60">
        <f>SUM(K31:K37)-SUM(L31:L37)</f>
        <v>300</v>
      </c>
      <c r="L38" s="61"/>
      <c r="N38" s="60">
        <f>SUM(N31:N37)-SUM(O31:O37)</f>
        <v>399</v>
      </c>
      <c r="O38" s="61"/>
    </row>
    <row r="39" spans="2:15" ht="15.75" thickBot="1" x14ac:dyDescent="0.3">
      <c r="E39" s="11"/>
      <c r="F39" s="11"/>
    </row>
    <row r="40" spans="2:15" ht="15.75" thickBot="1" x14ac:dyDescent="0.3">
      <c r="B40" s="120" t="s">
        <v>59</v>
      </c>
      <c r="C40" s="59"/>
      <c r="E40" s="159" t="s">
        <v>60</v>
      </c>
      <c r="F40" s="160"/>
      <c r="H40" s="120" t="s">
        <v>61</v>
      </c>
      <c r="I40" s="59"/>
      <c r="K40" s="139" t="s">
        <v>68</v>
      </c>
      <c r="L40" s="140"/>
      <c r="N40" s="120" t="s">
        <v>62</v>
      </c>
      <c r="O40" s="59"/>
    </row>
    <row r="41" spans="2:15" x14ac:dyDescent="0.25">
      <c r="B41" s="58"/>
      <c r="C41" s="58"/>
      <c r="E41" s="151"/>
      <c r="F41" s="151"/>
      <c r="H41" s="58"/>
      <c r="I41" s="58"/>
      <c r="K41" s="126"/>
      <c r="L41" s="126"/>
      <c r="N41" s="58"/>
      <c r="O41" s="58"/>
    </row>
    <row r="42" spans="2:15" x14ac:dyDescent="0.25">
      <c r="B42" s="12" t="s">
        <v>9</v>
      </c>
      <c r="C42" s="12" t="s">
        <v>10</v>
      </c>
      <c r="E42" s="152" t="s">
        <v>9</v>
      </c>
      <c r="F42" s="152" t="s">
        <v>10</v>
      </c>
      <c r="H42" s="12" t="s">
        <v>9</v>
      </c>
      <c r="I42" s="12" t="s">
        <v>10</v>
      </c>
      <c r="K42" s="127" t="s">
        <v>9</v>
      </c>
      <c r="L42" s="127" t="s">
        <v>10</v>
      </c>
      <c r="N42" s="40" t="s">
        <v>9</v>
      </c>
      <c r="O42" s="40" t="s">
        <v>10</v>
      </c>
    </row>
    <row r="43" spans="2:15" x14ac:dyDescent="0.25">
      <c r="B43" s="14">
        <v>125</v>
      </c>
      <c r="C43" s="13"/>
      <c r="E43" s="154"/>
      <c r="F43" s="154">
        <v>5200</v>
      </c>
      <c r="H43" s="14">
        <v>202.5</v>
      </c>
      <c r="I43" s="14"/>
      <c r="K43" s="129">
        <v>12000</v>
      </c>
      <c r="L43" s="129"/>
      <c r="N43" s="14">
        <v>11000</v>
      </c>
      <c r="O43" s="14"/>
    </row>
    <row r="44" spans="2:15" x14ac:dyDescent="0.25">
      <c r="B44" s="14"/>
      <c r="C44" s="14"/>
      <c r="E44" s="154"/>
      <c r="F44" s="154"/>
      <c r="H44" s="14"/>
      <c r="I44" s="14"/>
      <c r="K44" s="129"/>
      <c r="L44" s="129"/>
      <c r="N44" s="14"/>
      <c r="O44" s="14"/>
    </row>
    <row r="45" spans="2:15" x14ac:dyDescent="0.25">
      <c r="B45" s="14"/>
      <c r="C45" s="14"/>
      <c r="E45" s="154"/>
      <c r="F45" s="154"/>
      <c r="H45" s="14"/>
      <c r="I45" s="14"/>
      <c r="K45" s="129"/>
      <c r="L45" s="129"/>
      <c r="N45" s="14"/>
      <c r="O45" s="14"/>
    </row>
    <row r="46" spans="2:15" x14ac:dyDescent="0.25">
      <c r="B46" s="14"/>
      <c r="C46" s="14"/>
      <c r="E46" s="154"/>
      <c r="F46" s="154"/>
      <c r="H46" s="14"/>
      <c r="I46" s="14"/>
      <c r="K46" s="129"/>
      <c r="L46" s="129"/>
      <c r="N46" s="14"/>
      <c r="O46" s="14"/>
    </row>
    <row r="47" spans="2:15" x14ac:dyDescent="0.25">
      <c r="B47" s="14"/>
      <c r="C47" s="14"/>
      <c r="E47" s="154"/>
      <c r="F47" s="154"/>
      <c r="H47" s="14"/>
      <c r="I47" s="14"/>
      <c r="K47" s="129"/>
      <c r="L47" s="129"/>
      <c r="N47" s="14"/>
      <c r="O47" s="14"/>
    </row>
    <row r="48" spans="2:15" x14ac:dyDescent="0.25">
      <c r="B48" s="14"/>
      <c r="C48" s="14"/>
      <c r="E48" s="154"/>
      <c r="F48" s="154"/>
      <c r="H48" s="14"/>
      <c r="I48" s="14"/>
      <c r="K48" s="129"/>
      <c r="L48" s="129"/>
      <c r="N48" s="14"/>
      <c r="O48" s="14"/>
    </row>
    <row r="49" spans="2:15" ht="15.75" thickBot="1" x14ac:dyDescent="0.3">
      <c r="B49" s="14"/>
      <c r="C49" s="14"/>
      <c r="E49" s="154"/>
      <c r="F49" s="154"/>
      <c r="H49" s="14"/>
      <c r="I49" s="14"/>
      <c r="K49" s="129"/>
      <c r="L49" s="129"/>
      <c r="N49" s="14"/>
      <c r="O49" s="14"/>
    </row>
    <row r="50" spans="2:15" ht="15.75" thickBot="1" x14ac:dyDescent="0.3">
      <c r="B50" s="60">
        <f>SUM(B43:B49)-SUM(C43:C49)</f>
        <v>125</v>
      </c>
      <c r="C50" s="61"/>
      <c r="E50" s="157">
        <f>+F43</f>
        <v>5200</v>
      </c>
      <c r="F50" s="158"/>
      <c r="H50" s="60">
        <f>SUM(H43:H49)-SUM(I43:I49)</f>
        <v>202.5</v>
      </c>
      <c r="I50" s="61"/>
      <c r="K50" s="132">
        <f>SUM(K43:K49)-SUM(L43:L49)</f>
        <v>12000</v>
      </c>
      <c r="L50" s="138"/>
      <c r="N50" s="60">
        <f>SUM(N43:N49)-SUM(O43:O49)</f>
        <v>11000</v>
      </c>
      <c r="O50" s="61"/>
    </row>
    <row r="51" spans="2:15" ht="15.75" thickBot="1" x14ac:dyDescent="0.3"/>
    <row r="52" spans="2:15" ht="15.75" thickBot="1" x14ac:dyDescent="0.3">
      <c r="B52" s="120" t="s">
        <v>63</v>
      </c>
      <c r="C52" s="59"/>
    </row>
    <row r="53" spans="2:15" x14ac:dyDescent="0.25">
      <c r="B53" s="58"/>
      <c r="C53" s="58"/>
      <c r="F53" s="11"/>
      <c r="G53" s="11"/>
      <c r="H53" s="10"/>
      <c r="J53" s="11"/>
      <c r="K53" s="10"/>
      <c r="M53" s="11"/>
    </row>
    <row r="54" spans="2:15" x14ac:dyDescent="0.25">
      <c r="B54" s="40" t="s">
        <v>9</v>
      </c>
      <c r="C54" s="40" t="s">
        <v>10</v>
      </c>
      <c r="F54" s="11"/>
      <c r="G54" s="11"/>
      <c r="H54" s="10"/>
      <c r="J54" s="11"/>
      <c r="K54" s="10"/>
      <c r="M54" s="11"/>
    </row>
    <row r="55" spans="2:15" x14ac:dyDescent="0.25">
      <c r="B55" s="14">
        <v>21000</v>
      </c>
      <c r="C55" s="14"/>
      <c r="F55" s="11"/>
      <c r="G55" s="11"/>
      <c r="H55" s="10"/>
      <c r="J55" s="11"/>
      <c r="K55" s="10"/>
      <c r="M55" s="11"/>
    </row>
    <row r="56" spans="2:15" x14ac:dyDescent="0.25">
      <c r="B56" s="14"/>
      <c r="C56" s="14"/>
      <c r="F56" s="11"/>
      <c r="G56" s="11"/>
      <c r="H56" s="10"/>
      <c r="J56" s="11"/>
      <c r="K56" s="10"/>
      <c r="M56" s="11"/>
    </row>
    <row r="57" spans="2:15" x14ac:dyDescent="0.25">
      <c r="B57" s="14"/>
      <c r="C57" s="14"/>
      <c r="F57" s="11"/>
      <c r="G57" s="11"/>
      <c r="H57" s="10"/>
      <c r="J57" s="11"/>
      <c r="K57" s="10"/>
      <c r="M57" s="11"/>
    </row>
    <row r="58" spans="2:15" x14ac:dyDescent="0.25">
      <c r="B58" s="14"/>
      <c r="C58" s="14"/>
      <c r="F58" s="11"/>
      <c r="G58" s="11"/>
      <c r="H58" s="10"/>
      <c r="J58" s="11"/>
      <c r="K58" s="10"/>
      <c r="M58" s="11"/>
    </row>
    <row r="59" spans="2:15" x14ac:dyDescent="0.25">
      <c r="B59" s="14"/>
      <c r="C59" s="14"/>
      <c r="F59" s="11"/>
      <c r="G59" s="11"/>
      <c r="H59" s="10"/>
      <c r="J59" s="11"/>
      <c r="K59" s="10"/>
      <c r="M59" s="11"/>
    </row>
    <row r="60" spans="2:15" x14ac:dyDescent="0.25">
      <c r="B60" s="14"/>
      <c r="C60" s="14"/>
      <c r="F60" s="11"/>
      <c r="G60" s="11"/>
      <c r="H60" s="10"/>
      <c r="J60" s="11"/>
      <c r="K60" s="10"/>
      <c r="M60" s="11"/>
    </row>
    <row r="61" spans="2:15" ht="15.75" thickBot="1" x14ac:dyDescent="0.3">
      <c r="B61" s="14"/>
      <c r="C61" s="14"/>
      <c r="F61" s="11"/>
      <c r="G61" s="11"/>
      <c r="H61" s="10"/>
      <c r="J61" s="11"/>
      <c r="K61" s="10"/>
      <c r="M61" s="11"/>
    </row>
    <row r="62" spans="2:15" ht="15.75" thickBot="1" x14ac:dyDescent="0.3">
      <c r="B62" s="60">
        <f>SUM(B55:B61)-SUM(C55:C61)</f>
        <v>21000</v>
      </c>
      <c r="C62" s="61"/>
      <c r="F62" s="11"/>
      <c r="G62" s="11"/>
      <c r="H62" s="10"/>
      <c r="J62" s="11"/>
      <c r="K62" s="10"/>
      <c r="M62" s="11"/>
    </row>
    <row r="63" spans="2:15" x14ac:dyDescent="0.25">
      <c r="F63" s="11"/>
      <c r="G63" s="11"/>
      <c r="H63" s="10"/>
      <c r="J63" s="11"/>
      <c r="K63" s="10"/>
      <c r="M63" s="11"/>
    </row>
  </sheetData>
  <mergeCells count="64">
    <mergeCell ref="B52:C52"/>
    <mergeCell ref="B53:C53"/>
    <mergeCell ref="B62:C62"/>
    <mergeCell ref="K40:L40"/>
    <mergeCell ref="K41:L41"/>
    <mergeCell ref="K50:L50"/>
    <mergeCell ref="N40:O40"/>
    <mergeCell ref="N41:O41"/>
    <mergeCell ref="N50:O50"/>
    <mergeCell ref="K16:L16"/>
    <mergeCell ref="N16:O16"/>
    <mergeCell ref="B14:C14"/>
    <mergeCell ref="E14:F14"/>
    <mergeCell ref="H14:I14"/>
    <mergeCell ref="K14:L14"/>
    <mergeCell ref="N14:O14"/>
    <mergeCell ref="B16:C16"/>
    <mergeCell ref="E16:F16"/>
    <mergeCell ref="H16:I16"/>
    <mergeCell ref="B5:C5"/>
    <mergeCell ref="E5:F5"/>
    <mergeCell ref="H5:I5"/>
    <mergeCell ref="K5:L5"/>
    <mergeCell ref="N5:O5"/>
    <mergeCell ref="B29:C29"/>
    <mergeCell ref="E29:F29"/>
    <mergeCell ref="H29:I29"/>
    <mergeCell ref="B28:C28"/>
    <mergeCell ref="E28:F28"/>
    <mergeCell ref="H28:I28"/>
    <mergeCell ref="B1:O2"/>
    <mergeCell ref="E4:F4"/>
    <mergeCell ref="H4:I4"/>
    <mergeCell ref="K4:L4"/>
    <mergeCell ref="N4:O4"/>
    <mergeCell ref="B4:C4"/>
    <mergeCell ref="K29:L29"/>
    <mergeCell ref="N29:O29"/>
    <mergeCell ref="B50:C50"/>
    <mergeCell ref="E50:F50"/>
    <mergeCell ref="H50:I50"/>
    <mergeCell ref="K38:L38"/>
    <mergeCell ref="N38:O38"/>
    <mergeCell ref="B41:C41"/>
    <mergeCell ref="E41:F41"/>
    <mergeCell ref="H41:I41"/>
    <mergeCell ref="B40:C40"/>
    <mergeCell ref="E40:F40"/>
    <mergeCell ref="H40:I40"/>
    <mergeCell ref="B38:C38"/>
    <mergeCell ref="E38:F38"/>
    <mergeCell ref="H38:I38"/>
    <mergeCell ref="B17:C17"/>
    <mergeCell ref="E17:F17"/>
    <mergeCell ref="H17:I17"/>
    <mergeCell ref="K28:L28"/>
    <mergeCell ref="N28:O28"/>
    <mergeCell ref="K26:L26"/>
    <mergeCell ref="N26:O26"/>
    <mergeCell ref="K17:L17"/>
    <mergeCell ref="N17:O17"/>
    <mergeCell ref="B26:C26"/>
    <mergeCell ref="E26:F26"/>
    <mergeCell ref="H26:I26"/>
  </mergeCells>
  <pageMargins left="0.7" right="0.7" top="0.75" bottom="0.75" header="0.3" footer="0.3"/>
  <pageSetup paperSize="9" orientation="portrait" horizontalDpi="4294967293" verticalDpi="4294967293" r:id="rId1"/>
  <headerFooter>
    <oddHeader>&amp;R&amp;"Calibri"&amp;10&amp;K000000 Documento: Personal&amp;1#_x000D_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6"/>
  <sheetViews>
    <sheetView workbookViewId="0">
      <selection activeCell="J21" sqref="J21"/>
    </sheetView>
  </sheetViews>
  <sheetFormatPr baseColWidth="10" defaultColWidth="12.5703125" defaultRowHeight="15.75" customHeight="1" x14ac:dyDescent="0.2"/>
  <cols>
    <col min="1" max="1" width="7.5703125" style="1" customWidth="1"/>
    <col min="2" max="2" width="14.85546875" style="1" customWidth="1"/>
    <col min="3" max="3" width="7.5703125" style="1" customWidth="1"/>
    <col min="4" max="4" width="9.85546875" style="1" customWidth="1"/>
    <col min="5" max="5" width="13.140625" style="1" customWidth="1"/>
    <col min="6" max="7" width="7.5703125" style="1" customWidth="1"/>
    <col min="8" max="8" width="14.140625" style="1" customWidth="1"/>
    <col min="9" max="9" width="7.5703125" style="1" customWidth="1"/>
    <col min="10" max="10" width="11.28515625" style="1" customWidth="1"/>
    <col min="11" max="14" width="7.5703125" style="1" customWidth="1"/>
    <col min="15" max="15" width="16.5703125" style="1" customWidth="1"/>
    <col min="16" max="16" width="12.7109375" style="1" customWidth="1"/>
    <col min="17" max="24" width="7.5703125" style="1" customWidth="1"/>
    <col min="25" max="16384" width="12.5703125" style="1"/>
  </cols>
  <sheetData>
    <row r="1" spans="1:16" ht="26.25" customHeight="1" x14ac:dyDescent="0.2">
      <c r="A1" s="86" t="s">
        <v>11</v>
      </c>
      <c r="B1" s="87"/>
      <c r="C1" s="87"/>
      <c r="D1" s="87"/>
      <c r="E1" s="87"/>
      <c r="F1" s="87"/>
      <c r="G1" s="87"/>
      <c r="H1" s="87"/>
      <c r="I1" s="87"/>
      <c r="J1" s="88"/>
    </row>
    <row r="2" spans="1:16" ht="25.5" customHeight="1" thickBot="1" x14ac:dyDescent="0.25">
      <c r="A2" s="89" t="s">
        <v>12</v>
      </c>
      <c r="B2" s="90"/>
      <c r="C2" s="90"/>
      <c r="D2" s="90"/>
      <c r="E2" s="90"/>
      <c r="F2" s="90"/>
      <c r="G2" s="90"/>
      <c r="H2" s="90"/>
      <c r="I2" s="90"/>
      <c r="J2" s="91"/>
    </row>
    <row r="3" spans="1:16" ht="15.75" customHeight="1" thickBot="1" x14ac:dyDescent="0.3">
      <c r="A3" s="2"/>
      <c r="B3" s="3"/>
      <c r="C3" s="3"/>
      <c r="D3" s="3"/>
      <c r="E3" s="39" t="s">
        <v>13</v>
      </c>
      <c r="F3" s="3"/>
      <c r="G3" s="3"/>
      <c r="H3" s="3"/>
      <c r="I3" s="3"/>
      <c r="J3" s="39" t="s">
        <v>13</v>
      </c>
    </row>
    <row r="4" spans="1:16" ht="23.25" customHeight="1" thickBot="1" x14ac:dyDescent="0.25">
      <c r="A4" s="92" t="s">
        <v>14</v>
      </c>
      <c r="B4" s="93"/>
      <c r="C4" s="93"/>
      <c r="D4" s="94"/>
      <c r="E4" s="33" t="s">
        <v>0</v>
      </c>
      <c r="F4" s="92" t="s">
        <v>15</v>
      </c>
      <c r="G4" s="93"/>
      <c r="H4" s="93"/>
      <c r="I4" s="94"/>
      <c r="J4" s="33" t="s">
        <v>0</v>
      </c>
    </row>
    <row r="5" spans="1:16" ht="25.5" customHeight="1" x14ac:dyDescent="0.25">
      <c r="A5" s="95" t="s">
        <v>1</v>
      </c>
      <c r="B5" s="96"/>
      <c r="C5" s="96"/>
      <c r="D5" s="96"/>
      <c r="E5" s="34"/>
      <c r="F5" s="97" t="s">
        <v>2</v>
      </c>
      <c r="G5" s="98"/>
      <c r="H5" s="98"/>
      <c r="I5" s="99"/>
      <c r="J5" s="34"/>
    </row>
    <row r="6" spans="1:16" ht="15.75" customHeight="1" x14ac:dyDescent="0.25">
      <c r="A6" s="100" t="s">
        <v>16</v>
      </c>
      <c r="B6" s="101"/>
      <c r="C6" s="101"/>
      <c r="D6" s="102"/>
      <c r="E6" s="34">
        <f>2427.5+29454+12000</f>
        <v>43881.5</v>
      </c>
      <c r="F6" s="84" t="s">
        <v>32</v>
      </c>
      <c r="G6" s="85"/>
      <c r="H6" s="85"/>
      <c r="I6" s="85"/>
      <c r="J6" s="34"/>
      <c r="L6" s="141" t="s">
        <v>64</v>
      </c>
      <c r="M6" s="141"/>
      <c r="N6" s="141"/>
      <c r="O6" s="141"/>
      <c r="P6" s="142">
        <v>43881.5</v>
      </c>
    </row>
    <row r="7" spans="1:16" ht="15.75" customHeight="1" x14ac:dyDescent="0.25">
      <c r="A7" s="100" t="s">
        <v>17</v>
      </c>
      <c r="B7" s="101"/>
      <c r="C7" s="101"/>
      <c r="D7" s="102"/>
      <c r="E7" s="35"/>
      <c r="F7" s="84" t="s">
        <v>30</v>
      </c>
      <c r="G7" s="85"/>
      <c r="H7" s="85"/>
      <c r="I7" s="85"/>
      <c r="J7" s="37">
        <v>0</v>
      </c>
      <c r="L7" s="141" t="s">
        <v>69</v>
      </c>
      <c r="M7" s="141"/>
      <c r="N7" s="141"/>
      <c r="O7" s="141"/>
    </row>
    <row r="8" spans="1:16" ht="15.75" customHeight="1" x14ac:dyDescent="0.25">
      <c r="A8" s="100" t="s">
        <v>18</v>
      </c>
      <c r="B8" s="101"/>
      <c r="C8" s="101"/>
      <c r="D8" s="102"/>
      <c r="E8" s="34"/>
      <c r="F8" s="84" t="s">
        <v>74</v>
      </c>
      <c r="G8" s="85"/>
      <c r="H8" s="85"/>
      <c r="I8" s="85"/>
      <c r="J8" s="35">
        <f>+MAYORES!K26</f>
        <v>1953</v>
      </c>
      <c r="L8" s="62" t="s">
        <v>71</v>
      </c>
      <c r="M8" s="62"/>
      <c r="N8" s="62"/>
      <c r="O8" s="62"/>
    </row>
    <row r="9" spans="1:16" ht="15.75" customHeight="1" x14ac:dyDescent="0.25">
      <c r="A9" s="100" t="s">
        <v>19</v>
      </c>
      <c r="B9" s="101"/>
      <c r="C9" s="101"/>
      <c r="D9" s="102"/>
      <c r="E9" s="34">
        <f>+MAYORES!E38</f>
        <v>4620</v>
      </c>
      <c r="F9" s="84" t="s">
        <v>75</v>
      </c>
      <c r="G9" s="85"/>
      <c r="H9" s="85"/>
      <c r="I9" s="85"/>
      <c r="J9" s="37">
        <f>+MAYORES!H38</f>
        <v>10410</v>
      </c>
      <c r="L9" s="62" t="s">
        <v>73</v>
      </c>
      <c r="M9" s="62"/>
      <c r="N9" s="62"/>
      <c r="O9" s="62"/>
    </row>
    <row r="10" spans="1:16" ht="15.75" customHeight="1" x14ac:dyDescent="0.25">
      <c r="A10" s="100" t="s">
        <v>3</v>
      </c>
      <c r="B10" s="101"/>
      <c r="C10" s="101"/>
      <c r="D10" s="102"/>
      <c r="E10" s="34">
        <f>+MAYORES!K14</f>
        <v>33230</v>
      </c>
      <c r="F10" s="84" t="s">
        <v>20</v>
      </c>
      <c r="G10" s="85"/>
      <c r="H10" s="85"/>
      <c r="I10" s="85"/>
      <c r="J10" s="34"/>
    </row>
    <row r="11" spans="1:16" ht="15.75" customHeight="1" x14ac:dyDescent="0.25">
      <c r="A11" s="100" t="s">
        <v>21</v>
      </c>
      <c r="B11" s="101"/>
      <c r="C11" s="101"/>
      <c r="D11" s="102"/>
      <c r="E11" s="34"/>
      <c r="F11" s="84" t="s">
        <v>4</v>
      </c>
      <c r="G11" s="85"/>
      <c r="H11" s="85"/>
      <c r="I11" s="85"/>
      <c r="J11" s="34">
        <f>+MAYORES!E50</f>
        <v>5200</v>
      </c>
    </row>
    <row r="12" spans="1:16" ht="15.75" customHeight="1" x14ac:dyDescent="0.25">
      <c r="A12" s="100"/>
      <c r="B12" s="101"/>
      <c r="C12" s="101"/>
      <c r="D12" s="102"/>
      <c r="E12" s="34"/>
      <c r="F12" s="84" t="s">
        <v>22</v>
      </c>
      <c r="G12" s="85"/>
      <c r="H12" s="85"/>
      <c r="I12" s="85"/>
      <c r="J12" s="38"/>
    </row>
    <row r="13" spans="1:16" ht="15.75" customHeight="1" thickBot="1" x14ac:dyDescent="0.3">
      <c r="A13" s="103"/>
      <c r="B13" s="104"/>
      <c r="C13" s="104"/>
      <c r="D13" s="105"/>
      <c r="E13" s="36"/>
      <c r="F13" s="84" t="s">
        <v>31</v>
      </c>
      <c r="G13" s="85"/>
      <c r="H13" s="85"/>
      <c r="I13" s="85"/>
      <c r="J13" s="37">
        <v>0</v>
      </c>
    </row>
    <row r="14" spans="1:16" ht="26.25" customHeight="1" thickBot="1" x14ac:dyDescent="0.3">
      <c r="A14" s="75" t="s">
        <v>5</v>
      </c>
      <c r="B14" s="76"/>
      <c r="C14" s="76"/>
      <c r="D14" s="77"/>
      <c r="E14" s="143">
        <f>+E6+E9+E10</f>
        <v>81731.5</v>
      </c>
      <c r="F14" s="63" t="s">
        <v>6</v>
      </c>
      <c r="G14" s="64"/>
      <c r="H14" s="64"/>
      <c r="I14" s="65"/>
      <c r="J14" s="23">
        <f>+J7+J8+J9+J11+J13</f>
        <v>17563</v>
      </c>
    </row>
    <row r="15" spans="1:16" ht="12.75" customHeight="1" thickBot="1" x14ac:dyDescent="0.3">
      <c r="A15" s="5"/>
      <c r="B15" s="6"/>
      <c r="C15" s="6"/>
      <c r="D15" s="6"/>
      <c r="E15" s="21"/>
    </row>
    <row r="16" spans="1:16" ht="25.5" customHeight="1" x14ac:dyDescent="0.2">
      <c r="A16" s="78" t="s">
        <v>7</v>
      </c>
      <c r="B16" s="79"/>
      <c r="C16" s="79"/>
      <c r="D16" s="80"/>
      <c r="E16" s="22" t="str">
        <f>+E4</f>
        <v>$</v>
      </c>
      <c r="F16" s="78" t="s">
        <v>23</v>
      </c>
      <c r="G16" s="79"/>
      <c r="H16" s="79"/>
      <c r="I16" s="80"/>
      <c r="J16" s="25" t="str">
        <f>+J4</f>
        <v>$</v>
      </c>
    </row>
    <row r="17" spans="1:19" ht="15.75" customHeight="1" x14ac:dyDescent="0.25">
      <c r="A17" s="81" t="s">
        <v>29</v>
      </c>
      <c r="B17" s="82"/>
      <c r="C17" s="82"/>
      <c r="D17" s="83"/>
      <c r="E17" s="27">
        <f>+MAYORES!B38</f>
        <v>8500</v>
      </c>
      <c r="F17" s="66"/>
      <c r="G17" s="67"/>
      <c r="H17" s="67"/>
      <c r="I17" s="67"/>
      <c r="J17" s="26"/>
    </row>
    <row r="18" spans="1:19" ht="15.75" customHeight="1" x14ac:dyDescent="0.25">
      <c r="A18" s="81" t="s">
        <v>24</v>
      </c>
      <c r="B18" s="82"/>
      <c r="C18" s="82"/>
      <c r="D18" s="83"/>
      <c r="E18" s="27"/>
      <c r="F18" s="66"/>
      <c r="G18" s="67"/>
      <c r="H18" s="67"/>
      <c r="I18" s="67"/>
      <c r="J18" s="26"/>
    </row>
    <row r="19" spans="1:19" ht="24" customHeight="1" thickBot="1" x14ac:dyDescent="0.3">
      <c r="A19" s="81" t="s">
        <v>21</v>
      </c>
      <c r="B19" s="82"/>
      <c r="C19" s="82"/>
      <c r="D19" s="83"/>
      <c r="E19" s="28"/>
      <c r="F19" s="63" t="s">
        <v>33</v>
      </c>
      <c r="G19" s="64"/>
      <c r="H19" s="64"/>
      <c r="I19" s="65"/>
      <c r="J19" s="161">
        <v>0</v>
      </c>
      <c r="O19" s="4"/>
      <c r="P19" s="18"/>
      <c r="Q19" s="19"/>
      <c r="R19" s="19"/>
      <c r="S19" s="20"/>
    </row>
    <row r="20" spans="1:19" ht="24" customHeight="1" thickBot="1" x14ac:dyDescent="0.3">
      <c r="A20" s="63" t="s">
        <v>8</v>
      </c>
      <c r="B20" s="64"/>
      <c r="C20" s="64"/>
      <c r="D20" s="65"/>
      <c r="E20" s="24">
        <f>+E17</f>
        <v>8500</v>
      </c>
      <c r="F20" s="63" t="s">
        <v>34</v>
      </c>
      <c r="G20" s="64"/>
      <c r="H20" s="64"/>
      <c r="I20" s="65"/>
      <c r="J20" s="162">
        <f>+J14+J19</f>
        <v>17563</v>
      </c>
      <c r="K20" s="62"/>
      <c r="L20" s="62"/>
      <c r="M20" s="62"/>
    </row>
    <row r="21" spans="1:19" ht="31.5" customHeight="1" thickBot="1" x14ac:dyDescent="0.3">
      <c r="A21" s="31"/>
      <c r="B21" s="6"/>
      <c r="C21" s="6"/>
      <c r="D21" s="32"/>
      <c r="E21" s="29"/>
      <c r="F21" s="68" t="s">
        <v>25</v>
      </c>
      <c r="G21" s="69"/>
      <c r="H21" s="69"/>
      <c r="I21" s="70"/>
      <c r="J21" s="163">
        <f>+E22-J20</f>
        <v>72668.5</v>
      </c>
      <c r="L21" s="141" t="s">
        <v>76</v>
      </c>
      <c r="M21" s="141"/>
      <c r="N21" s="141"/>
      <c r="O21" s="141"/>
    </row>
    <row r="22" spans="1:19" ht="27.75" customHeight="1" thickBot="1" x14ac:dyDescent="0.25">
      <c r="A22" s="71" t="s">
        <v>26</v>
      </c>
      <c r="B22" s="72"/>
      <c r="C22" s="72"/>
      <c r="D22" s="73"/>
      <c r="E22" s="30">
        <f>+E14+E20</f>
        <v>90231.5</v>
      </c>
      <c r="F22" s="71" t="s">
        <v>27</v>
      </c>
      <c r="G22" s="72"/>
      <c r="H22" s="72"/>
      <c r="I22" s="74"/>
      <c r="J22" s="7">
        <f>+E22</f>
        <v>90231.5</v>
      </c>
    </row>
    <row r="23" spans="1:19" ht="15.7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9"/>
    </row>
    <row r="24" spans="1:19" ht="15.7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9"/>
    </row>
    <row r="25" spans="1:19" ht="15.75" customHeight="1" x14ac:dyDescent="0.25">
      <c r="A25" s="8"/>
      <c r="B25" s="8"/>
      <c r="C25" s="8"/>
      <c r="D25" s="8"/>
      <c r="E25" s="8"/>
      <c r="F25" s="9"/>
      <c r="G25" s="9"/>
      <c r="H25" s="9"/>
      <c r="I25" s="9"/>
      <c r="J25" s="9"/>
      <c r="K25" s="9"/>
    </row>
    <row r="26" spans="1:19" ht="12.75" x14ac:dyDescent="0.2"/>
    <row r="27" spans="1:19" ht="12.75" x14ac:dyDescent="0.2"/>
    <row r="28" spans="1:19" ht="12.75" x14ac:dyDescent="0.2"/>
    <row r="29" spans="1:19" ht="12.75" x14ac:dyDescent="0.2"/>
    <row r="30" spans="1:19" ht="12.75" x14ac:dyDescent="0.2"/>
    <row r="31" spans="1:19" ht="12.75" x14ac:dyDescent="0.2"/>
    <row r="32" spans="1:19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</sheetData>
  <mergeCells count="43">
    <mergeCell ref="L6:O6"/>
    <mergeCell ref="L7:O7"/>
    <mergeCell ref="L8:O8"/>
    <mergeCell ref="L9:O9"/>
    <mergeCell ref="L21:O21"/>
    <mergeCell ref="A13:D13"/>
    <mergeCell ref="A17:D17"/>
    <mergeCell ref="A18:D18"/>
    <mergeCell ref="A8:D8"/>
    <mergeCell ref="A9:D9"/>
    <mergeCell ref="A10:D10"/>
    <mergeCell ref="A11:D11"/>
    <mergeCell ref="A12:D12"/>
    <mergeCell ref="F12:I12"/>
    <mergeCell ref="F13:I13"/>
    <mergeCell ref="A1:J1"/>
    <mergeCell ref="A2:J2"/>
    <mergeCell ref="A4:D4"/>
    <mergeCell ref="F4:I4"/>
    <mergeCell ref="A5:D5"/>
    <mergeCell ref="F5:I5"/>
    <mergeCell ref="F6:I6"/>
    <mergeCell ref="F7:I7"/>
    <mergeCell ref="F8:I8"/>
    <mergeCell ref="F9:I9"/>
    <mergeCell ref="F10:I10"/>
    <mergeCell ref="F11:I11"/>
    <mergeCell ref="A6:D6"/>
    <mergeCell ref="A7:D7"/>
    <mergeCell ref="A22:D22"/>
    <mergeCell ref="F22:I22"/>
    <mergeCell ref="A14:D14"/>
    <mergeCell ref="F14:I14"/>
    <mergeCell ref="A16:D16"/>
    <mergeCell ref="F16:I16"/>
    <mergeCell ref="A19:D19"/>
    <mergeCell ref="F17:I17"/>
    <mergeCell ref="F20:I20"/>
    <mergeCell ref="K20:M20"/>
    <mergeCell ref="F19:I19"/>
    <mergeCell ref="F18:I18"/>
    <mergeCell ref="A20:D20"/>
    <mergeCell ref="F21:I21"/>
  </mergeCells>
  <pageMargins left="0.7" right="0.7" top="0.75" bottom="0.75" header="0" footer="0"/>
  <pageSetup orientation="landscape" r:id="rId1"/>
  <headerFooter>
    <oddHeader>&amp;R&amp;"Calibri"&amp;10&amp;K000000 Documento: Personal&amp;1#_x000D_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B9" sqref="B9"/>
    </sheetView>
  </sheetViews>
  <sheetFormatPr baseColWidth="10" defaultRowHeight="15" x14ac:dyDescent="0.25"/>
  <cols>
    <col min="1" max="1" width="33.140625" style="41" customWidth="1"/>
    <col min="2" max="2" width="55.28515625" style="41" customWidth="1"/>
    <col min="3" max="16384" width="11.42578125" style="41"/>
  </cols>
  <sheetData>
    <row r="1" spans="1:6" ht="30" customHeight="1" thickBot="1" x14ac:dyDescent="0.3">
      <c r="A1" s="106" t="s">
        <v>49</v>
      </c>
      <c r="B1" s="107"/>
    </row>
    <row r="2" spans="1:6" ht="15.75" thickBot="1" x14ac:dyDescent="0.3">
      <c r="A2" s="108" t="s">
        <v>35</v>
      </c>
      <c r="B2" s="109"/>
    </row>
    <row r="3" spans="1:6" ht="15.75" thickBot="1" x14ac:dyDescent="0.3">
      <c r="A3" s="110" t="s">
        <v>36</v>
      </c>
      <c r="B3" s="111"/>
    </row>
    <row r="4" spans="1:6" ht="15.75" thickBot="1" x14ac:dyDescent="0.3">
      <c r="A4" s="42" t="s">
        <v>37</v>
      </c>
      <c r="B4" s="43" t="s">
        <v>38</v>
      </c>
      <c r="D4" s="165" t="s">
        <v>77</v>
      </c>
      <c r="E4" s="164"/>
      <c r="F4" s="164"/>
    </row>
    <row r="5" spans="1:6" ht="16.5" customHeight="1" thickBot="1" x14ac:dyDescent="0.3">
      <c r="A5" s="112" t="s">
        <v>39</v>
      </c>
      <c r="B5" s="113"/>
      <c r="D5" s="165" t="s">
        <v>78</v>
      </c>
      <c r="E5" s="164"/>
      <c r="F5" s="164"/>
    </row>
    <row r="6" spans="1:6" ht="15.75" thickBot="1" x14ac:dyDescent="0.3">
      <c r="A6" s="44" t="s">
        <v>40</v>
      </c>
      <c r="B6" s="168">
        <f>+MAYORES!H26</f>
        <v>9300</v>
      </c>
    </row>
    <row r="7" spans="1:6" ht="15.75" thickBot="1" x14ac:dyDescent="0.3">
      <c r="A7" s="46" t="s">
        <v>41</v>
      </c>
      <c r="B7" s="168">
        <f>+MAYORES!N26</f>
        <v>5900</v>
      </c>
    </row>
    <row r="8" spans="1:6" ht="15.75" thickBot="1" x14ac:dyDescent="0.3">
      <c r="A8" s="47" t="s">
        <v>42</v>
      </c>
      <c r="B8" s="176">
        <f>+B6-B7</f>
        <v>3400</v>
      </c>
    </row>
    <row r="9" spans="1:6" ht="15.75" thickBot="1" x14ac:dyDescent="0.3">
      <c r="A9" s="48"/>
      <c r="B9" s="49"/>
    </row>
    <row r="10" spans="1:6" ht="26.25" customHeight="1" thickBot="1" x14ac:dyDescent="0.3">
      <c r="A10" s="112" t="s">
        <v>43</v>
      </c>
      <c r="B10" s="113"/>
    </row>
    <row r="11" spans="1:6" ht="15.75" thickBot="1" x14ac:dyDescent="0.3">
      <c r="A11" s="50"/>
      <c r="B11" s="45"/>
    </row>
    <row r="12" spans="1:6" ht="15.75" thickBot="1" x14ac:dyDescent="0.3">
      <c r="A12" s="50"/>
      <c r="B12" s="51"/>
    </row>
    <row r="13" spans="1:6" ht="15.75" thickBot="1" x14ac:dyDescent="0.3">
      <c r="A13" s="50"/>
      <c r="B13" s="52" t="s">
        <v>0</v>
      </c>
    </row>
    <row r="14" spans="1:6" ht="15.75" thickBot="1" x14ac:dyDescent="0.3">
      <c r="A14" s="50"/>
      <c r="B14" s="52" t="s">
        <v>0</v>
      </c>
    </row>
    <row r="15" spans="1:6" ht="15.75" thickBot="1" x14ac:dyDescent="0.3">
      <c r="A15" s="53"/>
      <c r="B15" s="49" t="s">
        <v>0</v>
      </c>
    </row>
    <row r="16" spans="1:6" ht="30.75" thickBot="1" x14ac:dyDescent="0.3">
      <c r="A16" s="54" t="s">
        <v>44</v>
      </c>
      <c r="B16" s="54">
        <f>+B11+B12</f>
        <v>0</v>
      </c>
    </row>
    <row r="17" spans="1:2" ht="24.75" customHeight="1" thickBot="1" x14ac:dyDescent="0.3">
      <c r="A17" s="112" t="s">
        <v>45</v>
      </c>
      <c r="B17" s="113"/>
    </row>
    <row r="18" spans="1:2" ht="15.75" thickBot="1" x14ac:dyDescent="0.3">
      <c r="A18" s="55"/>
      <c r="B18" s="45"/>
    </row>
    <row r="19" spans="1:2" ht="15.75" thickBot="1" x14ac:dyDescent="0.3">
      <c r="A19" s="56"/>
      <c r="B19" s="57" t="s">
        <v>46</v>
      </c>
    </row>
    <row r="20" spans="1:2" ht="15.75" thickBot="1" x14ac:dyDescent="0.3">
      <c r="A20" s="56"/>
      <c r="B20" s="57" t="s">
        <v>46</v>
      </c>
    </row>
    <row r="21" spans="1:2" ht="15.75" thickBot="1" x14ac:dyDescent="0.3">
      <c r="A21" s="56"/>
      <c r="B21" s="57" t="s">
        <v>46</v>
      </c>
    </row>
    <row r="22" spans="1:2" ht="15.75" thickBot="1" x14ac:dyDescent="0.3">
      <c r="A22" s="56"/>
      <c r="B22" s="57" t="s">
        <v>46</v>
      </c>
    </row>
    <row r="23" spans="1:2" ht="15.75" thickBot="1" x14ac:dyDescent="0.3">
      <c r="A23" s="56"/>
      <c r="B23" s="57" t="s">
        <v>46</v>
      </c>
    </row>
    <row r="24" spans="1:2" ht="15.75" thickBot="1" x14ac:dyDescent="0.3">
      <c r="A24" s="56"/>
      <c r="B24" s="57" t="s">
        <v>46</v>
      </c>
    </row>
    <row r="25" spans="1:2" ht="15.75" thickBot="1" x14ac:dyDescent="0.3">
      <c r="A25" s="56"/>
      <c r="B25" s="57" t="s">
        <v>46</v>
      </c>
    </row>
    <row r="26" spans="1:2" ht="15.75" thickBot="1" x14ac:dyDescent="0.3">
      <c r="A26" s="56"/>
      <c r="B26" s="57" t="s">
        <v>46</v>
      </c>
    </row>
    <row r="27" spans="1:2" ht="15.75" thickBot="1" x14ac:dyDescent="0.3">
      <c r="A27" s="56"/>
      <c r="B27" s="57" t="s">
        <v>46</v>
      </c>
    </row>
    <row r="28" spans="1:2" ht="15.75" thickBot="1" x14ac:dyDescent="0.3">
      <c r="A28" s="48"/>
      <c r="B28" s="49"/>
    </row>
    <row r="29" spans="1:2" ht="30.75" thickBot="1" x14ac:dyDescent="0.3">
      <c r="A29" s="54" t="s">
        <v>47</v>
      </c>
      <c r="B29" s="54">
        <f>+B18</f>
        <v>0</v>
      </c>
    </row>
    <row r="30" spans="1:2" ht="36" customHeight="1" thickBot="1" x14ac:dyDescent="0.3">
      <c r="A30" s="47" t="s">
        <v>48</v>
      </c>
      <c r="B30" s="47">
        <f>+B8+B16-B29</f>
        <v>3400</v>
      </c>
    </row>
    <row r="31" spans="1:2" ht="36" customHeight="1" x14ac:dyDescent="0.25"/>
    <row r="32" spans="1:2" ht="36" customHeight="1" x14ac:dyDescent="0.25"/>
    <row r="33" ht="36" customHeight="1" x14ac:dyDescent="0.25"/>
    <row r="34" ht="36" customHeight="1" x14ac:dyDescent="0.25"/>
    <row r="35" ht="36" customHeight="1" x14ac:dyDescent="0.25"/>
    <row r="36" ht="36" customHeight="1" x14ac:dyDescent="0.25"/>
  </sheetData>
  <mergeCells count="8">
    <mergeCell ref="A17:B17"/>
    <mergeCell ref="D4:F4"/>
    <mergeCell ref="D5:F5"/>
    <mergeCell ref="A1:B1"/>
    <mergeCell ref="A2:B2"/>
    <mergeCell ref="A3:B3"/>
    <mergeCell ref="A5:B5"/>
    <mergeCell ref="A10:B10"/>
  </mergeCells>
  <pageMargins left="0.7" right="0.7" top="0.75" bottom="0.75" header="0.3" footer="0.3"/>
  <pageSetup paperSize="9" orientation="portrait" r:id="rId1"/>
  <headerFooter>
    <oddHeader>&amp;R&amp;"Calibri"&amp;10&amp;K000000 Documento: Personal&amp;1#_x000D_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 Estado Sit.  Patrimonial</vt:lpstr>
      <vt:lpstr>Estado de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R. Perez Bello</dc:creator>
  <cp:lastModifiedBy>Lenovo</cp:lastModifiedBy>
  <cp:lastPrinted>2024-05-16T17:04:30Z</cp:lastPrinted>
  <dcterms:created xsi:type="dcterms:W3CDTF">2013-02-22T23:12:30Z</dcterms:created>
  <dcterms:modified xsi:type="dcterms:W3CDTF">2026-05-21T23:43:16Z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8ef38c-4357-49c8-b2ae-c9cdaf411188_Enabled">
    <vt:lpwstr>true</vt:lpwstr>
  </property>
  <property fmtid="{D5CDD505-2E9C-101B-9397-08002B2CF9AE}" pid="3" name="MSIP_Label_228ef38c-4357-49c8-b2ae-c9cdaf411188_SetDate">
    <vt:lpwstr>2025-05-15T17:03:03Z</vt:lpwstr>
  </property>
  <property fmtid="{D5CDD505-2E9C-101B-9397-08002B2CF9AE}" pid="4" name="MSIP_Label_228ef38c-4357-49c8-b2ae-c9cdaf411188_Method">
    <vt:lpwstr>Privileged</vt:lpwstr>
  </property>
  <property fmtid="{D5CDD505-2E9C-101B-9397-08002B2CF9AE}" pid="5" name="MSIP_Label_228ef38c-4357-49c8-b2ae-c9cdaf411188_Name">
    <vt:lpwstr>Personal</vt:lpwstr>
  </property>
  <property fmtid="{D5CDD505-2E9C-101B-9397-08002B2CF9AE}" pid="6" name="MSIP_Label_228ef38c-4357-49c8-b2ae-c9cdaf411188_SiteId">
    <vt:lpwstr>038018c3-616c-4b46-ad9b-aa9007f701b5</vt:lpwstr>
  </property>
  <property fmtid="{D5CDD505-2E9C-101B-9397-08002B2CF9AE}" pid="7" name="MSIP_Label_228ef38c-4357-49c8-b2ae-c9cdaf411188_ActionId">
    <vt:lpwstr>f65dbe7a-7e0c-4fd0-a8a5-5b7d4d1421c2</vt:lpwstr>
  </property>
  <property fmtid="{D5CDD505-2E9C-101B-9397-08002B2CF9AE}" pid="8" name="MSIP_Label_228ef38c-4357-49c8-b2ae-c9cdaf411188_ContentBits">
    <vt:lpwstr>1</vt:lpwstr>
  </property>
  <property fmtid="{D5CDD505-2E9C-101B-9397-08002B2CF9AE}" pid="9" name="MSIP_Label_228ef38c-4357-49c8-b2ae-c9cdaf411188_Tag">
    <vt:lpwstr>10, 0, 1, 1</vt:lpwstr>
  </property>
</Properties>
</file>